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ozabal\Downloads\"/>
    </mc:Choice>
  </mc:AlternateContent>
  <bookViews>
    <workbookView xWindow="0" yWindow="0" windowWidth="0" windowHeight="0"/>
  </bookViews>
  <sheets>
    <sheet name="Rekapitulace stavby" sheetId="1" r:id="rId1"/>
    <sheet name="245 - Sedlec-Retenční nádrž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'245 - Sedlec-Retenční nádrž'!$C$80:$K$318</definedName>
    <definedName name="_xlnm.Print_Area" localSheetId="1">'245 - Sedlec-Retenční nádrž'!$C$4:$J$37,'245 - Sedlec-Retenční nádrž'!$C$43:$J$64,'245 - Sedlec-Retenční nádrž'!$C$70:$K$318</definedName>
    <definedName name="_xlnm.Print_Titles" localSheetId="1">'245 - Sedlec-Retenční nádrž'!$80:$80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16"/>
  <c r="BH316"/>
  <c r="BG316"/>
  <c r="BF316"/>
  <c r="T316"/>
  <c r="T315"/>
  <c r="R316"/>
  <c r="R315"/>
  <c r="P316"/>
  <c r="P315"/>
  <c r="BI310"/>
  <c r="BH310"/>
  <c r="BG310"/>
  <c r="BF310"/>
  <c r="T310"/>
  <c r="R310"/>
  <c r="P310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4"/>
  <c r="BH294"/>
  <c r="BG294"/>
  <c r="BF294"/>
  <c r="T294"/>
  <c r="R294"/>
  <c r="P294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7"/>
  <c r="BH257"/>
  <c r="BG257"/>
  <c r="BF257"/>
  <c r="T257"/>
  <c r="R257"/>
  <c r="P257"/>
  <c r="BI252"/>
  <c r="BH252"/>
  <c r="BG252"/>
  <c r="BF252"/>
  <c r="T252"/>
  <c r="R252"/>
  <c r="P252"/>
  <c r="BI246"/>
  <c r="BH246"/>
  <c r="BG246"/>
  <c r="BF246"/>
  <c r="T246"/>
  <c r="R246"/>
  <c r="P246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0"/>
  <c r="BH120"/>
  <c r="BG120"/>
  <c r="BF120"/>
  <c r="T120"/>
  <c r="R120"/>
  <c r="P12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0"/>
  <c r="F50"/>
  <c r="F48"/>
  <c r="E46"/>
  <c r="J22"/>
  <c r="E22"/>
  <c r="J51"/>
  <c r="J21"/>
  <c r="J16"/>
  <c r="E16"/>
  <c r="F78"/>
  <c r="J15"/>
  <c r="J10"/>
  <c r="J75"/>
  <c i="1" r="L50"/>
  <c r="AM50"/>
  <c r="AM49"/>
  <c r="L49"/>
  <c r="AM47"/>
  <c r="L47"/>
  <c r="L45"/>
  <c r="L44"/>
  <c i="2" r="J275"/>
  <c r="BK225"/>
  <c r="BK98"/>
  <c r="J240"/>
  <c r="J133"/>
  <c r="J147"/>
  <c r="J282"/>
  <c r="BK197"/>
  <c r="BK252"/>
  <c r="BK163"/>
  <c r="J263"/>
  <c r="BK289"/>
  <c r="J189"/>
  <c r="BK275"/>
  <c r="J235"/>
  <c r="BK87"/>
  <c r="J157"/>
  <c r="BK316"/>
  <c r="BK189"/>
  <c r="BK157"/>
  <c r="J98"/>
  <c r="J84"/>
  <c r="J231"/>
  <c r="J201"/>
  <c r="BK184"/>
  <c r="J272"/>
  <c r="J257"/>
  <c r="J246"/>
  <c r="J225"/>
  <c r="BK147"/>
  <c r="J163"/>
  <c r="BK302"/>
  <c r="BK194"/>
  <c r="J266"/>
  <c r="J228"/>
  <c r="J279"/>
  <c r="J107"/>
  <c r="BK211"/>
  <c r="J269"/>
  <c r="BK215"/>
  <c r="BK286"/>
  <c r="J120"/>
  <c r="BK228"/>
  <c r="BK263"/>
  <c r="J168"/>
  <c r="BK178"/>
  <c r="J215"/>
  <c r="J194"/>
  <c r="J184"/>
  <c r="BK107"/>
  <c r="BK90"/>
  <c r="BK305"/>
  <c r="J299"/>
  <c r="J208"/>
  <c r="J294"/>
  <c r="BK201"/>
  <c r="J104"/>
  <c r="J316"/>
  <c r="BK208"/>
  <c r="J302"/>
  <c r="J211"/>
  <c r="BK294"/>
  <c r="J160"/>
  <c r="BK299"/>
  <c r="BK120"/>
  <c r="BK240"/>
  <c i="1" r="AS54"/>
  <c i="2" r="BK173"/>
  <c r="J204"/>
  <c r="J90"/>
  <c r="J220"/>
  <c r="BK282"/>
  <c r="BK133"/>
  <c r="BK204"/>
  <c r="BK168"/>
  <c r="BK101"/>
  <c r="J95"/>
  <c r="J87"/>
  <c r="J310"/>
  <c r="J305"/>
  <c r="J286"/>
  <c r="BK220"/>
  <c r="J101"/>
  <c r="BK235"/>
  <c r="BK104"/>
  <c r="BK269"/>
  <c r="BK141"/>
  <c r="J289"/>
  <c r="J178"/>
  <c r="J252"/>
  <c r="BK160"/>
  <c r="BK257"/>
  <c r="BK310"/>
  <c r="BK272"/>
  <c r="BK84"/>
  <c r="BK231"/>
  <c r="J136"/>
  <c r="BK152"/>
  <c r="BK279"/>
  <c r="J152"/>
  <c r="BK246"/>
  <c r="J141"/>
  <c r="BK266"/>
  <c r="BK95"/>
  <c r="J197"/>
  <c r="J173"/>
  <c r="BK136"/>
  <c l="1" r="BK83"/>
  <c r="J83"/>
  <c r="J57"/>
  <c r="P83"/>
  <c r="R83"/>
  <c r="T83"/>
  <c r="BK214"/>
  <c r="J214"/>
  <c r="J58"/>
  <c r="P214"/>
  <c r="R214"/>
  <c r="T214"/>
  <c r="BK245"/>
  <c r="J245"/>
  <c r="J59"/>
  <c r="P245"/>
  <c r="R245"/>
  <c r="T245"/>
  <c r="BK262"/>
  <c r="J262"/>
  <c r="J60"/>
  <c r="P262"/>
  <c r="R262"/>
  <c r="T262"/>
  <c r="BK278"/>
  <c r="J278"/>
  <c r="J61"/>
  <c r="P278"/>
  <c r="R278"/>
  <c r="T278"/>
  <c r="BK301"/>
  <c r="J301"/>
  <c r="J62"/>
  <c r="P301"/>
  <c r="R301"/>
  <c r="T301"/>
  <c r="BK315"/>
  <c r="J315"/>
  <c r="J63"/>
  <c r="F51"/>
  <c r="BE87"/>
  <c r="BE168"/>
  <c r="BE189"/>
  <c r="BE194"/>
  <c r="BE257"/>
  <c r="BE263"/>
  <c r="BE266"/>
  <c r="BE272"/>
  <c r="BE316"/>
  <c r="J48"/>
  <c r="BE90"/>
  <c r="BE95"/>
  <c r="BE107"/>
  <c r="BE173"/>
  <c r="BE178"/>
  <c r="BE184"/>
  <c r="BE201"/>
  <c r="BE215"/>
  <c r="BE220"/>
  <c r="BE225"/>
  <c r="BE231"/>
  <c r="BE235"/>
  <c r="BE240"/>
  <c r="BE246"/>
  <c r="BE252"/>
  <c r="BE269"/>
  <c r="BE275"/>
  <c r="BE289"/>
  <c r="J78"/>
  <c r="BE84"/>
  <c r="BE101"/>
  <c r="BE104"/>
  <c r="BE133"/>
  <c r="BE136"/>
  <c r="BE141"/>
  <c r="BE147"/>
  <c r="BE152"/>
  <c r="BE163"/>
  <c r="BE228"/>
  <c r="BE279"/>
  <c r="BE282"/>
  <c r="BE286"/>
  <c r="BE294"/>
  <c r="BE299"/>
  <c r="BE302"/>
  <c r="BE305"/>
  <c r="BE310"/>
  <c r="BE98"/>
  <c r="BE120"/>
  <c r="BE157"/>
  <c r="BE160"/>
  <c r="BE197"/>
  <c r="BE204"/>
  <c r="BE208"/>
  <c r="BE211"/>
  <c r="F35"/>
  <c i="1" r="BD55"/>
  <c r="BD54"/>
  <c r="W33"/>
  <c i="2" r="F34"/>
  <c i="1" r="BC55"/>
  <c r="BC54"/>
  <c r="W32"/>
  <c i="2" r="F33"/>
  <c i="1" r="BB55"/>
  <c r="BB54"/>
  <c r="W31"/>
  <c i="2" r="J32"/>
  <c i="1" r="AW55"/>
  <c i="2" r="F32"/>
  <c i="1" r="BA55"/>
  <c r="BA54"/>
  <c r="AW54"/>
  <c r="AK30"/>
  <c i="2" l="1" r="T82"/>
  <c r="T81"/>
  <c r="R82"/>
  <c r="R81"/>
  <c r="P82"/>
  <c r="P81"/>
  <c i="1" r="AU55"/>
  <c i="2" r="BK82"/>
  <c r="J82"/>
  <c r="J56"/>
  <c i="1" r="AU54"/>
  <c r="W30"/>
  <c i="2" r="F31"/>
  <c i="1" r="AZ55"/>
  <c r="AZ54"/>
  <c r="AV54"/>
  <c r="AK29"/>
  <c i="2" r="J31"/>
  <c i="1" r="AV55"/>
  <c r="AT55"/>
  <c r="AY54"/>
  <c r="AX54"/>
  <c i="2" l="1" r="BK81"/>
  <c r="J81"/>
  <c r="J55"/>
  <c i="1" r="W29"/>
  <c r="AT54"/>
  <c i="2" l="1" r="J28"/>
  <c i="1" r="AG55"/>
  <c r="AG54"/>
  <c r="AK26"/>
  <c i="2" l="1" r="J37"/>
  <c i="1" r="AN55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<sst xmlns="http://schemas.openxmlformats.org/spreadsheetml/2006/main">
  <si>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</si>
  <si>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</si>
  <si>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</si>
  <si>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</si>
  <si>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</si>
  <si>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{0f012bcb-69c3-4dcd-9a72-0b98b474ac0c}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</si>
  <si>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</si>
  <si>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</si>
  <si>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</si>
  <si>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</si>
  <si>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</si>
  <si>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</si>
  <si>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</si>
  <si>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</si>
  <si>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</si>
  <si>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</si>
  <si>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</si>
  <si>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Sedlec-Retenční nádrž</t>
  </si>
  <si>
    <t>0,1</t>
  </si>
  <si>
    <t>KSO:</t>
  </si>
  <si>
    <t/>
  </si>
  <si>
    <t>CC-CZ:</t>
  </si>
  <si>
    <t>1</t>
  </si>
  <si>
    <t>Místo:</t>
  </si>
  <si>
    <t>Sedlec u Líbeznic</t>
  </si>
  <si>
    <t>Datum:</t>
  </si>
  <si>
    <t>22. 11. 2016</t>
  </si>
  <si>
    <t>10</t>
  </si>
  <si>
    <t>100</t>
  </si>
  <si>
    <t>Zadavatel:</t>
  </si>
  <si>
    <t>IČ:</t>
  </si>
  <si>
    <t>Obec Sedlec</t>
  </si>
  <si>
    <t>DIČ:</t>
  </si>
  <si>
    <t>Uchazeč:</t>
  </si>
  <si>
    <t>Vyplň údaj</t>
  </si>
  <si>
    <t>Projektant:</t>
  </si>
  <si>
    <t>SUDOP Project Plzeň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</si>
  <si>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</si>
  <si>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</si>
  <si>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</si>
  <si>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</si>
  <si>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</si>
  <si>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</si>
  <si>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</si>
  <si>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</si>
  <si>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</si>
  <si>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</si>
  <si>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</si>
  <si>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</si>
  <si>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</si>
  <si>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</si>
  <si>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</si>
  <si>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</si>
  <si>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</si>
  <si>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</si>
  <si>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</si>
  <si>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</si>
  <si>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</si>
  <si>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</si>
  <si>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</si>
  <si>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</si>
  <si>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</si>
  <si>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</si>
  <si>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</si>
  <si>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</si>
  <si>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</si>
  <si>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</si>
  <si>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</si>
  <si>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</si>
  <si>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</si>
  <si>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</si>
  <si>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</si>
  <si>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</si>
  <si>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</si>
  <si>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</si>
  <si>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</si>
  <si>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</si>
  <si>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</si>
  <si>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</si>
  <si>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</si>
  <si>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</si>
  <si>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</si>
  <si>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</si>
  <si>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</si>
  <si>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</si>
  <si>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</si>
  <si>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</si>
  <si>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</si>
  <si>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</si>
  <si>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</si>
  <si>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</si>
  <si>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</si>
  <si>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</si>
  <si>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</si>
  <si>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</si>
  <si>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</si>
  <si>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</si>
  <si>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</si>
  <si>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</si>
  <si>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</si>
  <si>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</si>
  <si>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</si>
  <si>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</si>
  <si>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</si>
  <si>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</si>
  <si>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</si>
  <si>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</si>
  <si>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</si>
  <si>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</si>
  <si>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</si>
  <si>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</si>
  <si>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</si>
  <si>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</si>
  <si>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</si>
  <si>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</si>
  <si>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</si>
  <si>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02</t>
  </si>
  <si>
    <t>4</t>
  </si>
  <si>
    <t>387818083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</si>
  <si>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</si>
  <si>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</si>
  <si>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</si>
  <si>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https://podminky.urs.cz/item/CS_URS_2021_02/111251101</t>
  </si>
  <si>
    <t>111209111</t>
  </si>
  <si>
    <t>Spálení proutí a klestu</t>
  </si>
  <si>
    <t>-1447457163</t>
  </si>
  <si>
    <t>Spálení proutí, klestu z prořezávek a odstraněných křovin pro jakoukoliv dřevinu</t>
  </si>
  <si>
    <t>https://podminky.urs.cz/item/CS_URS_2021_02/111209111</t>
  </si>
  <si>
    <t>3</t>
  </si>
  <si>
    <t>113107313</t>
  </si>
  <si>
    <t>Odstranění podkladu z kameniva těženého tl přes 200 do 300 mm strojně pl do 50 m2</t>
  </si>
  <si>
    <t>-1583749318</t>
  </si>
  <si>
    <t>Odstranění podkladů nebo krytů strojně plochy jednotlivě do 50 m2 s přemístěním hmot na skládku na vzdálenost do 3 m nebo s naložením na dopravní prostředek z kameniva těženého, o tl. vrstvy přes 200 do 300 mm</t>
  </si>
  <si>
    <t>https://podminky.urs.cz/item/CS_URS_2021_02/113107313</t>
  </si>
  <si>
    <t>VV</t>
  </si>
  <si>
    <t>4*2</t>
  </si>
  <si>
    <t>"komunikace kolem opravované šachty"</t>
  </si>
  <si>
    <t>113107342</t>
  </si>
  <si>
    <t>Odstranění podkladu živičného tl přes 50 do 100 mm strojně pl do 50 m2</t>
  </si>
  <si>
    <t>-1017669170</t>
  </si>
  <si>
    <t>Odstranění podkladů nebo krytů strojně plochy jednotlivě do 50 m2 s přemístěním hmot na skládku na vzdálenost do 3 m nebo s naložením na dopravní prostředek živičných, o tl. vrstvy přes 50 do 100 mm</t>
  </si>
  <si>
    <t>https://podminky.urs.cz/item/CS_URS_2021_02/113107342</t>
  </si>
  <si>
    <t>5</t>
  </si>
  <si>
    <t>115101201</t>
  </si>
  <si>
    <t>Čerpání vody na dopravní výšku do 10 m průměrný přítok do 500 l/min</t>
  </si>
  <si>
    <t>hod</t>
  </si>
  <si>
    <t>1363498843</t>
  </si>
  <si>
    <t>Čerpání vody na dopravní výšku do 10 m s uvažovaným průměrným přítokem do 500 l/min</t>
  </si>
  <si>
    <t>https://podminky.urs.cz/item/CS_URS_2021_02/115101201</t>
  </si>
  <si>
    <t>6</t>
  </si>
  <si>
    <t>115101301</t>
  </si>
  <si>
    <t>Pohotovost čerpací soupravy pro dopravní výšku do 10 m přítok do 500 l/min</t>
  </si>
  <si>
    <t>den</t>
  </si>
  <si>
    <t>1392144176</t>
  </si>
  <si>
    <t>Pohotovost záložní čerpací soupravy pro dopravní výšku do 10 m s uvažovaným průměrným přítokem do 500 l/min</t>
  </si>
  <si>
    <t>https://podminky.urs.cz/item/CS_URS_2021_02/115101301</t>
  </si>
  <si>
    <t>7</t>
  </si>
  <si>
    <t>119001421</t>
  </si>
  <si>
    <t>Dočasné zajištění kabelů a kabelových tratí ze 3 volně ložených kabelů</t>
  </si>
  <si>
    <t>m</t>
  </si>
  <si>
    <t>-1684334443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</si>
  <si>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</si>
  <si>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</si>
  <si>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8</t>
  </si>
  <si>
    <t>122251104</t>
  </si>
  <si>
    <t>Odkopávky a prokopávky nezapažené v hornině třídy těžitelnosti I skupiny 3 objem do 500 m3 strojně</t>
  </si>
  <si>
    <t>m3</t>
  </si>
  <si>
    <t>-330627581</t>
  </si>
  <si>
    <t>Odkopávky a prokopávky nezapažené strojně v hornině třídy těžitelnosti I skupiny 3 přes 100 do 500 m3</t>
  </si>
  <si>
    <t>https://podminky.urs.cz/item/CS_URS_2021_02/122251104</t>
  </si>
  <si>
    <t>8,5*3 "P1-1"</t>
  </si>
  <si>
    <t>10*5 "P2-2"</t>
  </si>
  <si>
    <t>7*5 "P3-3"</t>
  </si>
  <si>
    <t>8,5*5 "P4-4"</t>
  </si>
  <si>
    <t>7*5 "P5-5"</t>
  </si>
  <si>
    <t>12,5*7 "P6-6"</t>
  </si>
  <si>
    <t>Součet</t>
  </si>
  <si>
    <t>275,5*0,7</t>
  </si>
  <si>
    <t>"70% množství vytěžené zeminy"</t>
  </si>
  <si>
    <t>"množství stanovené vytěžené zeminy bylo provedeno z příčných řezů"</t>
  </si>
  <si>
    <t>9</t>
  </si>
  <si>
    <t>127253105</t>
  </si>
  <si>
    <t>Vykopávky pod vodou dozerem v hornině třídy těžitelnosti I skupiny 1 až 3 s přemístěním výkopku do 50 m</t>
  </si>
  <si>
    <t>1309703100</t>
  </si>
  <si>
    <t>Vykopávky pod vodou dozerem s vodorovným přemístěním výkopku a jeho složením v hloubce do 6 m pod projektem stanovenou pracovní hladinou vody v hornině třídy těžitelnosti I skupiny 1 až 3, na vzdálenost do 50 m</t>
  </si>
  <si>
    <t>https://podminky.urs.cz/item/CS_URS_2021_02/127253105</t>
  </si>
  <si>
    <t>275,5*0,3</t>
  </si>
  <si>
    <t>"30% množství vytěžené zeminy"</t>
  </si>
  <si>
    <t>130001101</t>
  </si>
  <si>
    <t>Příplatek za ztížení vykopávky v blízkosti podzemního vedení</t>
  </si>
  <si>
    <t>1948743533</t>
  </si>
  <si>
    <t>Příplatek k cenám hloubených vykopávek za ztížení vykopávky v blízkosti podzemního vedení nebo výbušnin pro jakoukoliv třídu horniny</t>
  </si>
  <si>
    <t>https://podminky.urs.cz/item/CS_URS_2021_02/130001101</t>
  </si>
  <si>
    <t>11</t>
  </si>
  <si>
    <t>131251100</t>
  </si>
  <si>
    <t>Hloubení jam nezapažených v hornině třídy těžitelnosti I skupiny 3 objem do 20 m3 strojně</t>
  </si>
  <si>
    <t>-2011331505</t>
  </si>
  <si>
    <t>Hloubení nezapažených jam a zářezů strojně s urovnáním dna do předepsaného profilu a spádu v hornině třídy těžitelnosti I skupiny 3 do 20 m3</t>
  </si>
  <si>
    <t>https://podminky.urs.cz/item/CS_URS_2021_02/131251100</t>
  </si>
  <si>
    <t>1,2*1,2*0,5</t>
  </si>
  <si>
    <t>"jáma pro požerák"</t>
  </si>
  <si>
    <t>12</t>
  </si>
  <si>
    <t>132251253</t>
  </si>
  <si>
    <t>Hloubení rýh nezapažených š do 2000 mm v hornině třídy těžitelnosti I skupiny 3 objem do 100 m3 strojně</t>
  </si>
  <si>
    <t>-1139950751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</si>
  <si>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</si>
  <si>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https://podminky.urs.cz/item/CS_URS_2021_02/132251253</t>
  </si>
  <si>
    <t>20*1*1,7 "přítok z dešťové kanalizace"</t>
  </si>
  <si>
    <t>11,5*1*2,5 "odtok z požeráku"</t>
  </si>
  <si>
    <t>13</t>
  </si>
  <si>
    <t>151101101</t>
  </si>
  <si>
    <t>Zřízení příložného pažení a rozepření stěn rýh hl do 2 m</t>
  </si>
  <si>
    <t>465104273</t>
  </si>
  <si>
    <t>Zřízení pažení a rozepření stěn rýh pro podzemní vedení příložné pro jakoukoliv mezerovitost, hloubky do 2 m</t>
  </si>
  <si>
    <t>https://podminky.urs.cz/item/CS_URS_2021_02/151101101</t>
  </si>
  <si>
    <t>20*1,7*2</t>
  </si>
  <si>
    <t>"pažení pro přítok z dešťové kanalizace"</t>
  </si>
  <si>
    <t>14</t>
  </si>
  <si>
    <t>151101102</t>
  </si>
  <si>
    <t>Zřízení příložného pažení a rozepření stěn rýh hl přes 2 do 4 m</t>
  </si>
  <si>
    <t>1438443489</t>
  </si>
  <si>
    <t>Zřízení pažení a rozepření stěn rýh pro podzemní vedení příložné pro jakoukoliv mezerovitost, hloubky přes 2 do 4 m</t>
  </si>
  <si>
    <t>https://podminky.urs.cz/item/CS_URS_2021_02/151101102</t>
  </si>
  <si>
    <t>11,5*2,5*2</t>
  </si>
  <si>
    <t>"pažení pro odtok z požeráku"</t>
  </si>
  <si>
    <t>151101111</t>
  </si>
  <si>
    <t>Odstranění příložného pažení a rozepření stěn rýh hl do 2 m</t>
  </si>
  <si>
    <t>1332288689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</si>
  <si>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</si>
  <si>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</si>
  <si>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16</t>
  </si>
  <si>
    <t>151101112</t>
  </si>
  <si>
    <t>Odstranění příložného pažení a rozepření stěn rýh hl přes 2 do 4 m</t>
  </si>
  <si>
    <t>-112815206</t>
  </si>
  <si>
    <t>Odstranění pažení a rozepření stěn rýh pro podzemní vedení s uložením materiálu na vzdálenost do 3 m od kraje výkopu příložné, hloubky přes 2 do 4 m</t>
  </si>
  <si>
    <t>https://podminky.urs.cz/item/CS_URS_2021_02/151101112</t>
  </si>
  <si>
    <t>17</t>
  </si>
  <si>
    <t>162251101</t>
  </si>
  <si>
    <t>Vodorovné přemístění do 20 m výkopku/sypaniny z horniny třídy těžitelnosti I skupiny 1 až 3</t>
  </si>
  <si>
    <t>-109065533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</si>
  <si>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</si>
  <si>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https://podminky.urs.cz/item/CS_URS_2021_02/162251101</t>
  </si>
  <si>
    <t>(192,85+82,65)*0,5</t>
  </si>
  <si>
    <t>"50% z celkového výkopku"</t>
  </si>
  <si>
    <t>18</t>
  </si>
  <si>
    <t>162251102</t>
  </si>
  <si>
    <t>Vodorovné přemístění přes 20 do 50 m výkopku/sypaniny z horniny třídy těžitelnosti I skupiny 1 až 3</t>
  </si>
  <si>
    <t>1219619628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</si>
  <si>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</si>
  <si>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https://podminky.urs.cz/item/CS_URS_2021_02/162251102</t>
  </si>
  <si>
    <t>(192,85+82,65)*0,3</t>
  </si>
  <si>
    <t>"30% z celkového výkopku"</t>
  </si>
  <si>
    <t>19</t>
  </si>
  <si>
    <t>174101101</t>
  </si>
  <si>
    <t>Zásyp jam, šachet rýh nebo kolem objektů sypaninou se zhutněním</t>
  </si>
  <si>
    <t>1090309794</t>
  </si>
  <si>
    <t>Zásyp sypaninou z jakékoliv horniny strojně s uložením výkopku ve vrstvách se zhutněním jam, šachet, rýh nebo kolem objektů v těchto vykopávkách</t>
  </si>
  <si>
    <t>https://podminky.urs.cz/item/CS_URS_2021_02/174101101</t>
  </si>
  <si>
    <t>62,75-(16,115+4,095)</t>
  </si>
  <si>
    <t>"celkový výkopek-(obsyp+lože potrubí)"</t>
  </si>
  <si>
    <t>20</t>
  </si>
  <si>
    <t>175111101</t>
  </si>
  <si>
    <t>Obsypání potrubí ručně sypaninou bez prohození, uloženou do 3 m</t>
  </si>
  <si>
    <t>356335385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</si>
  <si>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</si>
  <si>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</si>
  <si>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20*(1*(0,55-0,049)) "přítok z dešťové kanalizace"</t>
  </si>
  <si>
    <t>11,5*(1*(0,6-0,07)) "odtok z požeráku"</t>
  </si>
  <si>
    <t>M</t>
  </si>
  <si>
    <t>58337302</t>
  </si>
  <si>
    <t>štěrkopísek frakce 0/16</t>
  </si>
  <si>
    <t>t</t>
  </si>
  <si>
    <t>-1921060163</t>
  </si>
  <si>
    <t>https://podminky.urs.cz/item/CS_URS_2021_02/58337302</t>
  </si>
  <si>
    <t>16,115*1,8</t>
  </si>
  <si>
    <t>29,007*2 "Přepočtené koeficientem množství</t>
  </si>
  <si>
    <t>22</t>
  </si>
  <si>
    <t>181351103</t>
  </si>
  <si>
    <t>Rozprostření ornice tl vrstvy do 200 mm pl přes 100 do 500 m2 v rovině nebo ve svahu do 1:5 strojně</t>
  </si>
  <si>
    <t>-855135762</t>
  </si>
  <si>
    <t>Rozprostření a urovnání ornice v rovině nebo ve svahu sklonu do 1:5 strojně při souvislé ploše přes 100 do 500 m2, tl. vrstvy do 200 mm</t>
  </si>
  <si>
    <t>https://podminky.urs.cz/item/CS_URS_2021_02/181351103</t>
  </si>
  <si>
    <t>1400+820</t>
  </si>
  <si>
    <t>"cena včetně dovozu zeminy schopné zatravnění"</t>
  </si>
  <si>
    <t>23</t>
  </si>
  <si>
    <t>181411121</t>
  </si>
  <si>
    <t>Založení lučního trávníku výsevem pl do 1000 m2 v rovině a ve svahu do 1:5</t>
  </si>
  <si>
    <t>-1051947110</t>
  </si>
  <si>
    <t>Založení trávníku na půdě předem připravené plochy do 1000 m2 výsevem včetně utažení lučního v rovině nebo na svahu do 1:5</t>
  </si>
  <si>
    <t>https://podminky.urs.cz/item/CS_URS_2021_02/181411121</t>
  </si>
  <si>
    <t>24</t>
  </si>
  <si>
    <t>00572472</t>
  </si>
  <si>
    <t>osivo směs travní krajinná-rovinná</t>
  </si>
  <si>
    <t>kg</t>
  </si>
  <si>
    <t>289841786</t>
  </si>
  <si>
    <t>https://podminky.urs.cz/item/CS_URS_2021_02/00572472</t>
  </si>
  <si>
    <t>1400*0,015 "Přepočtené koeficientem množství</t>
  </si>
  <si>
    <t>25</t>
  </si>
  <si>
    <t>181411122</t>
  </si>
  <si>
    <t>Založení lučního trávníku výsevem pl do 1000 m2 ve svahu přes 1:5 do 1:2</t>
  </si>
  <si>
    <t>-1691000415</t>
  </si>
  <si>
    <t>Založení trávníku na půdě předem připravené plochy do 1000 m2 výsevem včetně utažení lučního na svahu přes 1:5 do 1:2</t>
  </si>
  <si>
    <t>https://podminky.urs.cz/item/CS_URS_2021_02/181411122</t>
  </si>
  <si>
    <t>26</t>
  </si>
  <si>
    <t>00572474</t>
  </si>
  <si>
    <t>osivo směs travní krajinná-svahová</t>
  </si>
  <si>
    <t>1499197014</t>
  </si>
  <si>
    <t>https://podminky.urs.cz/item/CS_URS_2021_02/00572474</t>
  </si>
  <si>
    <t>820*0,015 "Přepočtené koeficientem množství</t>
  </si>
  <si>
    <t>27</t>
  </si>
  <si>
    <t>181951111</t>
  </si>
  <si>
    <t>Úprava pláně v hornině třídy těžitelnosti I skupiny 1 až 3 bez zhutnění strojně</t>
  </si>
  <si>
    <t>-1293132800</t>
  </si>
  <si>
    <t>Úprava pláně vyrovnáním výškových rozdílů strojně v hornině třídy těžitelnosti I, skupiny 1 až 3 bez zhutnění</t>
  </si>
  <si>
    <t>https://podminky.urs.cz/item/CS_URS_2021_02/181951111</t>
  </si>
  <si>
    <t>28</t>
  </si>
  <si>
    <t>182201101</t>
  </si>
  <si>
    <t>Svahování násypů strojně</t>
  </si>
  <si>
    <t>1753697154</t>
  </si>
  <si>
    <t>Svahování trvalých svahů do projektovaných profilů strojně s potřebným přemístěním výkopku při svahování násypů v jakékoliv hornině</t>
  </si>
  <si>
    <t>https://podminky.urs.cz/item/CS_URS_2021_02/182201101</t>
  </si>
  <si>
    <t>Svislé a kompletní konstrukce</t>
  </si>
  <si>
    <t>29</t>
  </si>
  <si>
    <t>321321116</t>
  </si>
  <si>
    <t>Konstrukce vodních staveb ze ŽB mrazuvzdorného tř. C 30/37</t>
  </si>
  <si>
    <t>-576761438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</si>
  <si>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</si>
  <si>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https://podminky.urs.cz/item/CS_URS_2021_02/321321116</t>
  </si>
  <si>
    <t>0,8*0,8*0,6</t>
  </si>
  <si>
    <t>"základ požeráku"</t>
  </si>
  <si>
    <t>30</t>
  </si>
  <si>
    <t>321351010</t>
  </si>
  <si>
    <t>Bednění konstrukcí vodních staveb rovinné - zřízení</t>
  </si>
  <si>
    <t>-1809359892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</si>
  <si>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</si>
  <si>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https://podminky.urs.cz/item/CS_URS_2021_02/321351010</t>
  </si>
  <si>
    <t>31</t>
  </si>
  <si>
    <t>321352010</t>
  </si>
  <si>
    <t>Bednění konstrukcí vodních staveb rovinné - odstranění</t>
  </si>
  <si>
    <t>1919794427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</si>
  <si>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</si>
  <si>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https://podminky.urs.cz/item/CS_URS_2021_02/321352010</t>
  </si>
  <si>
    <t>32</t>
  </si>
  <si>
    <t>388129220</t>
  </si>
  <si>
    <t>Montáž ŽB dílců prefabrikovaných kanálů pro rozvody tvaru U hmotnosti přes 1 do 2,5 t</t>
  </si>
  <si>
    <t>kus</t>
  </si>
  <si>
    <t>1362803992</t>
  </si>
  <si>
    <t>Montáž dílců prefabrikovaných kanálů ze železobetonu pro rozvody se zalitím spár šířky do 30 mm tvaru U, hmotnosti přes 1 do 2,5 t</t>
  </si>
  <si>
    <t>https://podminky.urs.cz/item/CS_URS_2021_02/388129220</t>
  </si>
  <si>
    <t>33</t>
  </si>
  <si>
    <t>388129220R</t>
  </si>
  <si>
    <t>Prefabrikovaný požerák s dvojitou dlužovou stěnou 650x620x2600</t>
  </si>
  <si>
    <t>783172546</t>
  </si>
  <si>
    <t>"včetně žárově zinkovaného poklopu , úprava pro napojení bet. potrubí DN 300 ve sklonu"</t>
  </si>
  <si>
    <t>34</t>
  </si>
  <si>
    <t>358315114</t>
  </si>
  <si>
    <t>Bourání stoky kompletní nebo vybourání otvorů z prostého betonu plochy do 4 m2</t>
  </si>
  <si>
    <t>-861743858</t>
  </si>
  <si>
    <t>Bourání stoky kompletní nebo vybourání otvorů průřezové plochy do 4 m2 ve stokách ze zdiva z prostého betonu</t>
  </si>
  <si>
    <t>https://podminky.urs.cz/item/CS_URS_2021_02/358315114</t>
  </si>
  <si>
    <t>2,5</t>
  </si>
  <si>
    <t>"vybourání otvoru ve stávající šachtě pro napojení přítoku"</t>
  </si>
  <si>
    <t>35</t>
  </si>
  <si>
    <t>899623151</t>
  </si>
  <si>
    <t>Obetonování potrubí nebo zdiva stok betonem prostým tř. C 16/20 otevřený výkop</t>
  </si>
  <si>
    <t>-1252131087</t>
  </si>
  <si>
    <t>Obetonování potrubí nebo zdiva stok betonem prostým v otevřeném výkopu, beton tř. C 16/20</t>
  </si>
  <si>
    <t>https://podminky.urs.cz/item/CS_URS_2021_02/899623151</t>
  </si>
  <si>
    <t>2,5+0,5</t>
  </si>
  <si>
    <t>"vyspravení šachty (stěny+dna) a obetonování části potrubí"</t>
  </si>
  <si>
    <t>Vodorovné konstrukce</t>
  </si>
  <si>
    <t>36</t>
  </si>
  <si>
    <t>451573111</t>
  </si>
  <si>
    <t>Lože pod potrubí otevřený výkop ze štěrkopísku</t>
  </si>
  <si>
    <t>1958637967</t>
  </si>
  <si>
    <t>Lože pod potrubí, stoky a drobné objekty v otevřeném výkopu z písku a štěrkopísku do 63 mm</t>
  </si>
  <si>
    <t>https://podminky.urs.cz/item/CS_URS_2021_02/451573111</t>
  </si>
  <si>
    <t>20*1*0,13 "přítok z dešťové kanalizace"</t>
  </si>
  <si>
    <t>11,5*1*0,13 "odtok z požeráku"</t>
  </si>
  <si>
    <t>37</t>
  </si>
  <si>
    <t>463212111</t>
  </si>
  <si>
    <t>Rovnanina z lomového kamene upraveného s vyklínováním spár úlomky kamene</t>
  </si>
  <si>
    <t>-548739651</t>
  </si>
  <si>
    <t>Rovnanina z lomového kamene upraveného, tříděného jakékoliv tloušťky rovnaniny s vyklínováním spár a dutin úlomky kamene</t>
  </si>
  <si>
    <t>https://podminky.urs.cz/item/CS_URS_2021_02/463212111</t>
  </si>
  <si>
    <t>"rovnanina kolem požeráku a kolem výustního objektu"</t>
  </si>
  <si>
    <t>38</t>
  </si>
  <si>
    <t>451571111</t>
  </si>
  <si>
    <t>Lože pod dlažby ze štěrkopísku vrstva tl do 100 mm</t>
  </si>
  <si>
    <t>1871002512</t>
  </si>
  <si>
    <t>Lože pod dlažby ze štěrkopísků, tl. vrstvy do 100 mm</t>
  </si>
  <si>
    <t>https://podminky.urs.cz/item/CS_URS_2021_02/451571111</t>
  </si>
  <si>
    <t>"lože pod rovnaninu"</t>
  </si>
  <si>
    <t>Komunikace pozemní</t>
  </si>
  <si>
    <t>39</t>
  </si>
  <si>
    <t>564861111</t>
  </si>
  <si>
    <t>Podklad ze štěrkodrtě ŠD tl 200 mm</t>
  </si>
  <si>
    <t>900872770</t>
  </si>
  <si>
    <t>Podklad ze štěrkodrti ŠD s rozprostřením a zhutněním, po zhutnění tl. 200 mm</t>
  </si>
  <si>
    <t>https://podminky.urs.cz/item/CS_URS_2021_02/564861111</t>
  </si>
  <si>
    <t>40</t>
  </si>
  <si>
    <t>565155111</t>
  </si>
  <si>
    <t>Asfaltový beton vrstva podkladní ACP 16 (obalované kamenivo OKS) tl 70 mm š do 3 m</t>
  </si>
  <si>
    <t>626886836</t>
  </si>
  <si>
    <t>Asfaltový beton vrstva podkladní ACP 16 (obalované kamenivo střednězrnné - OKS) s rozprostřením a zhutněním v pruhu šířky přes 1,5 do 3 m, po zhutnění tl. 70 mm</t>
  </si>
  <si>
    <t>https://podminky.urs.cz/item/CS_URS_2021_02/565155111</t>
  </si>
  <si>
    <t>41</t>
  </si>
  <si>
    <t>567122112</t>
  </si>
  <si>
    <t>Podklad ze směsi stmelené cementem SC C 8/10 (KSC I) tl 130 mm</t>
  </si>
  <si>
    <t>-667617368</t>
  </si>
  <si>
    <t>Podklad ze směsi stmelené cementem SC bez dilatačních spár, s rozprostřením a zhutněním SC C 8/10 (KSC I), po zhutnění tl. 130 mm</t>
  </si>
  <si>
    <t>https://podminky.urs.cz/item/CS_URS_2021_02/567122112</t>
  </si>
  <si>
    <t>42</t>
  </si>
  <si>
    <t>573211111</t>
  </si>
  <si>
    <t>Postřik živičný spojovací z asfaltu v množství 0,60 kg/m2</t>
  </si>
  <si>
    <t>-1334296019</t>
  </si>
  <si>
    <t>Postřik spojovací PS bez posypu kamenivem z asfaltu silničního, v množství 0,60 kg/m2</t>
  </si>
  <si>
    <t>https://podminky.urs.cz/item/CS_URS_2021_02/573211111</t>
  </si>
  <si>
    <t>43</t>
  </si>
  <si>
    <t>577134211</t>
  </si>
  <si>
    <t>Asfaltový beton vrstva obrusná ACO 11 (ABS) tř. II tl 40 mm š do 3 m z nemodifikovaného asfaltu</t>
  </si>
  <si>
    <t>-2033367489</t>
  </si>
  <si>
    <t>Asfaltový beton vrstva obrusná ACO 11 (ABS) s rozprostřením a se zhutněním z nemodifikovaného asfaltu v pruhu šířky do 3 m tř. II, po zhutnění tl. 40 mm</t>
  </si>
  <si>
    <t>https://podminky.urs.cz/item/CS_URS_2021_02/577134211</t>
  </si>
  <si>
    <t>Trubní vedení</t>
  </si>
  <si>
    <t>44</t>
  </si>
  <si>
    <t>811371211</t>
  </si>
  <si>
    <t>Montáž potrubí z trub betonových s polodrážkou integrovaným pryžovým těsněním a čedičovou výstelkou otevřený výkop sklon do 20 % DN 300</t>
  </si>
  <si>
    <t>-1471075161</t>
  </si>
  <si>
    <t>Montáž potrubí z trub betonových (přímých) s polodrážkou v otevřeném výkopu ve sklonu do 20 % s integrovaným pryžovým těsněním a čedičovou výstelkou DN 300</t>
  </si>
  <si>
    <t>https://podminky.urs.cz/item/CS_URS_2021_02/811371211</t>
  </si>
  <si>
    <t>45</t>
  </si>
  <si>
    <t>59222020</t>
  </si>
  <si>
    <t>trouba ŽB hrdlová DN 300</t>
  </si>
  <si>
    <t>-1076454432</t>
  </si>
  <si>
    <t>https://podminky.urs.cz/item/CS_URS_2021_02/59222020</t>
  </si>
  <si>
    <t>3*2,5+4*1</t>
  </si>
  <si>
    <t>46</t>
  </si>
  <si>
    <t>871365221</t>
  </si>
  <si>
    <t>Kanalizační potrubí z tvrdého PVC jednovrstvé tuhost třídy SN8 DN 250</t>
  </si>
  <si>
    <t>-1802404612</t>
  </si>
  <si>
    <t>Kanalizační potrubí z tvrdého PVC v otevřeném výkopu ve sklonu do 20 %, hladkého plnostěnného jednovrstvého, tuhost třídy SN 8 DN 250</t>
  </si>
  <si>
    <t>https://podminky.urs.cz/item/CS_URS_2021_02/871365221</t>
  </si>
  <si>
    <t>47</t>
  </si>
  <si>
    <t>871373121</t>
  </si>
  <si>
    <t>Montáž kanalizačního potrubí z PVC těsněné gumovým kroužkem otevřený výkop sklon do 20 % DN 315</t>
  </si>
  <si>
    <t>-2143427678</t>
  </si>
  <si>
    <t>Montáž kanalizačního potrubí z plastů z tvrdého PVC těsněných gumovým kroužkem v otevřeném výkopu ve sklonu do 20 % DN 315</t>
  </si>
  <si>
    <t>https://podminky.urs.cz/item/CS_URS_2021_02/871373121</t>
  </si>
  <si>
    <t>"srovnatelně pro DN 250 - přítok z dešťové kanalizace"</t>
  </si>
  <si>
    <t>48</t>
  </si>
  <si>
    <t>891365111</t>
  </si>
  <si>
    <t>Montáž koncových klapek hrdlových DN 250</t>
  </si>
  <si>
    <t>-2126311626</t>
  </si>
  <si>
    <t>Montáž vodovodních armatur na potrubí koncových klapek (žabích) hrdlových DN 250</t>
  </si>
  <si>
    <t>https://podminky.urs.cz/item/CS_URS_2021_02/891365111</t>
  </si>
  <si>
    <t>"na vyústění přítoku dešťové kanalizace DN 250"</t>
  </si>
  <si>
    <t>49</t>
  </si>
  <si>
    <t>422840210R</t>
  </si>
  <si>
    <t>žabí klapka DN 250 plastová hrdlová</t>
  </si>
  <si>
    <t>525526826</t>
  </si>
  <si>
    <t>Ostatní konstrukce a práce, bourání</t>
  </si>
  <si>
    <t>50</t>
  </si>
  <si>
    <t>919731121R</t>
  </si>
  <si>
    <t>Zarovnání styčné plochy podkladu nebo krytu živičného tl do 50 mm</t>
  </si>
  <si>
    <t>-1744472753</t>
  </si>
  <si>
    <t>Zarovnání styčné plochy podkladu nebo krytu podél vybourané části komunikace nebo zpevněné plochy živičné tl. do 50 mm</t>
  </si>
  <si>
    <t>https://podminky.urs.cz/item/CS_URS_2021_02/919731121R</t>
  </si>
  <si>
    <t>51</t>
  </si>
  <si>
    <t>919735112</t>
  </si>
  <si>
    <t>Řezání stávajícího živičného krytu hl přes 50 do 100 mm</t>
  </si>
  <si>
    <t>-1891760059</t>
  </si>
  <si>
    <t>Řezání stávajícího živičného krytu nebo podkladu hloubky přes 50 do 100 mm</t>
  </si>
  <si>
    <t>https://podminky.urs.cz/item/CS_URS_2021_02/919735112</t>
  </si>
  <si>
    <t>"kolem stávající šachty u napojení přítoku"</t>
  </si>
  <si>
    <t>52</t>
  </si>
  <si>
    <t>934956123</t>
  </si>
  <si>
    <t>Hradítka z dubového dřeva tl 40 mm</t>
  </si>
  <si>
    <t>-1706035958</t>
  </si>
  <si>
    <t>Přepadová a ochranná zařízení nádrží dřevěná hradítka (dluže požeráku) š.150 mm, bez nátěru, s potřebným kováním z dubového dřeva, tl. 40 mm</t>
  </si>
  <si>
    <t>https://podminky.urs.cz/item/CS_URS_2021_02/934956123</t>
  </si>
  <si>
    <t>2,6*0,48*2</t>
  </si>
  <si>
    <t>"do ceny jsou zahrnuty česle 0,48*0,4m"</t>
  </si>
  <si>
    <t>998</t>
  </si>
  <si>
    <t>Přesun hmot</t>
  </si>
  <si>
    <t>53</t>
  </si>
  <si>
    <t>998332011</t>
  </si>
  <si>
    <t>Přesun hmot pro úpravy vodních toků a kanály</t>
  </si>
  <si>
    <t>-1016544871</t>
  </si>
  <si>
    <t>Přesun hmot pro úpravy vodních toků a kanály, hráze rybníků apod. dopravní vzdálenost do 500 m</t>
  </si>
  <si>
    <t>https://podminky.urs.cz/item/CS_URS_2021_02/998332011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</si>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</sst>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101" TargetMode="External" /><Relationship Id="rId2" Type="http://schemas.openxmlformats.org/officeDocument/2006/relationships/hyperlink" Target="https://podminky.urs.cz/item/CS_URS_2021_02/111209111" TargetMode="External" /><Relationship Id="rId3" Type="http://schemas.openxmlformats.org/officeDocument/2006/relationships/hyperlink" Target="https://podminky.urs.cz/item/CS_URS_2021_02/113107313" TargetMode="External" /><Relationship Id="rId4" Type="http://schemas.openxmlformats.org/officeDocument/2006/relationships/hyperlink" Target="https://podminky.urs.cz/item/CS_URS_2021_02/113107342" TargetMode="External" /><Relationship Id="rId5" Type="http://schemas.openxmlformats.org/officeDocument/2006/relationships/hyperlink" Target="https://podminky.urs.cz/item/CS_URS_2021_02/115101201" TargetMode="External" /><Relationship Id="rId6" Type="http://schemas.openxmlformats.org/officeDocument/2006/relationships/hyperlink" Target="https://podminky.urs.cz/item/CS_URS_2021_02/115101301" TargetMode="External" /><Relationship Id="rId7" Type="http://schemas.openxmlformats.org/officeDocument/2006/relationships/hyperlink" Target="https://podminky.urs.cz/item/CS_URS_2021_02/119001421" TargetMode="External" /><Relationship Id="rId8" Type="http://schemas.openxmlformats.org/officeDocument/2006/relationships/hyperlink" Target="https://podminky.urs.cz/item/CS_URS_2021_02/122251104" TargetMode="External" /><Relationship Id="rId9" Type="http://schemas.openxmlformats.org/officeDocument/2006/relationships/hyperlink" Target="https://podminky.urs.cz/item/CS_URS_2021_02/127253105" TargetMode="External" /><Relationship Id="rId10" Type="http://schemas.openxmlformats.org/officeDocument/2006/relationships/hyperlink" Target="https://podminky.urs.cz/item/CS_URS_2021_02/130001101" TargetMode="External" /><Relationship Id="rId11" Type="http://schemas.openxmlformats.org/officeDocument/2006/relationships/hyperlink" Target="https://podminky.urs.cz/item/CS_URS_2021_02/131251100" TargetMode="External" /><Relationship Id="rId12" Type="http://schemas.openxmlformats.org/officeDocument/2006/relationships/hyperlink" Target="https://podminky.urs.cz/item/CS_URS_2021_02/132251253" TargetMode="External" /><Relationship Id="rId13" Type="http://schemas.openxmlformats.org/officeDocument/2006/relationships/hyperlink" Target="https://podminky.urs.cz/item/CS_URS_2021_02/151101101" TargetMode="External" /><Relationship Id="rId14" Type="http://schemas.openxmlformats.org/officeDocument/2006/relationships/hyperlink" Target="https://podminky.urs.cz/item/CS_URS_2021_02/151101102" TargetMode="External" /><Relationship Id="rId15" Type="http://schemas.openxmlformats.org/officeDocument/2006/relationships/hyperlink" Target="https://podminky.urs.cz/item/CS_URS_2021_02/151101111" TargetMode="External" /><Relationship Id="rId16" Type="http://schemas.openxmlformats.org/officeDocument/2006/relationships/hyperlink" Target="https://podminky.urs.cz/item/CS_URS_2021_02/151101112" TargetMode="External" /><Relationship Id="rId17" Type="http://schemas.openxmlformats.org/officeDocument/2006/relationships/hyperlink" Target="https://podminky.urs.cz/item/CS_URS_2021_02/162251101" TargetMode="External" /><Relationship Id="rId18" Type="http://schemas.openxmlformats.org/officeDocument/2006/relationships/hyperlink" Target="https://podminky.urs.cz/item/CS_URS_2021_02/162251102" TargetMode="External" /><Relationship Id="rId19" Type="http://schemas.openxmlformats.org/officeDocument/2006/relationships/hyperlink" Target="https://podminky.urs.cz/item/CS_URS_2021_02/174101101" TargetMode="External" /><Relationship Id="rId20" Type="http://schemas.openxmlformats.org/officeDocument/2006/relationships/hyperlink" Target="https://podminky.urs.cz/item/CS_URS_2021_02/175111101" TargetMode="External" /><Relationship Id="rId21" Type="http://schemas.openxmlformats.org/officeDocument/2006/relationships/hyperlink" Target="https://podminky.urs.cz/item/CS_URS_2021_02/58337302" TargetMode="External" /><Relationship Id="rId22" Type="http://schemas.openxmlformats.org/officeDocument/2006/relationships/hyperlink" Target="https://podminky.urs.cz/item/CS_URS_2021_02/181351103" TargetMode="External" /><Relationship Id="rId23" Type="http://schemas.openxmlformats.org/officeDocument/2006/relationships/hyperlink" Target="https://podminky.urs.cz/item/CS_URS_2021_02/181411121" TargetMode="External" /><Relationship Id="rId24" Type="http://schemas.openxmlformats.org/officeDocument/2006/relationships/hyperlink" Target="https://podminky.urs.cz/item/CS_URS_2021_02/00572472" TargetMode="External" /><Relationship Id="rId25" Type="http://schemas.openxmlformats.org/officeDocument/2006/relationships/hyperlink" Target="https://podminky.urs.cz/item/CS_URS_2021_02/181411122" TargetMode="External" /><Relationship Id="rId26" Type="http://schemas.openxmlformats.org/officeDocument/2006/relationships/hyperlink" Target="https://podminky.urs.cz/item/CS_URS_2021_02/00572474" TargetMode="External" /><Relationship Id="rId27" Type="http://schemas.openxmlformats.org/officeDocument/2006/relationships/hyperlink" Target="https://podminky.urs.cz/item/CS_URS_2021_02/181951111" TargetMode="External" /><Relationship Id="rId28" Type="http://schemas.openxmlformats.org/officeDocument/2006/relationships/hyperlink" Target="https://podminky.urs.cz/item/CS_URS_2021_02/182201101" TargetMode="External" /><Relationship Id="rId29" Type="http://schemas.openxmlformats.org/officeDocument/2006/relationships/hyperlink" Target="https://podminky.urs.cz/item/CS_URS_2021_02/321321116" TargetMode="External" /><Relationship Id="rId30" Type="http://schemas.openxmlformats.org/officeDocument/2006/relationships/hyperlink" Target="https://podminky.urs.cz/item/CS_URS_2021_02/321351010" TargetMode="External" /><Relationship Id="rId31" Type="http://schemas.openxmlformats.org/officeDocument/2006/relationships/hyperlink" Target="https://podminky.urs.cz/item/CS_URS_2021_02/321352010" TargetMode="External" /><Relationship Id="rId32" Type="http://schemas.openxmlformats.org/officeDocument/2006/relationships/hyperlink" Target="https://podminky.urs.cz/item/CS_URS_2021_02/388129220" TargetMode="External" /><Relationship Id="rId33" Type="http://schemas.openxmlformats.org/officeDocument/2006/relationships/hyperlink" Target="https://podminky.urs.cz/item/CS_URS_2021_02/358315114" TargetMode="External" /><Relationship Id="rId34" Type="http://schemas.openxmlformats.org/officeDocument/2006/relationships/hyperlink" Target="https://podminky.urs.cz/item/CS_URS_2021_02/899623151" TargetMode="External" /><Relationship Id="rId35" Type="http://schemas.openxmlformats.org/officeDocument/2006/relationships/hyperlink" Target="https://podminky.urs.cz/item/CS_URS_2021_02/451573111" TargetMode="External" /><Relationship Id="rId36" Type="http://schemas.openxmlformats.org/officeDocument/2006/relationships/hyperlink" Target="https://podminky.urs.cz/item/CS_URS_2021_02/463212111" TargetMode="External" /><Relationship Id="rId37" Type="http://schemas.openxmlformats.org/officeDocument/2006/relationships/hyperlink" Target="https://podminky.urs.cz/item/CS_URS_2021_02/451571111" TargetMode="External" /><Relationship Id="rId38" Type="http://schemas.openxmlformats.org/officeDocument/2006/relationships/hyperlink" Target="https://podminky.urs.cz/item/CS_URS_2021_02/564861111" TargetMode="External" /><Relationship Id="rId39" Type="http://schemas.openxmlformats.org/officeDocument/2006/relationships/hyperlink" Target="https://podminky.urs.cz/item/CS_URS_2021_02/565155111" TargetMode="External" /><Relationship Id="rId40" Type="http://schemas.openxmlformats.org/officeDocument/2006/relationships/hyperlink" Target="https://podminky.urs.cz/item/CS_URS_2021_02/567122112" TargetMode="External" /><Relationship Id="rId41" Type="http://schemas.openxmlformats.org/officeDocument/2006/relationships/hyperlink" Target="https://podminky.urs.cz/item/CS_URS_2021_02/573211111" TargetMode="External" /><Relationship Id="rId42" Type="http://schemas.openxmlformats.org/officeDocument/2006/relationships/hyperlink" Target="https://podminky.urs.cz/item/CS_URS_2021_02/577134211" TargetMode="External" /><Relationship Id="rId43" Type="http://schemas.openxmlformats.org/officeDocument/2006/relationships/hyperlink" Target="https://podminky.urs.cz/item/CS_URS_2021_02/811371211" TargetMode="External" /><Relationship Id="rId44" Type="http://schemas.openxmlformats.org/officeDocument/2006/relationships/hyperlink" Target="https://podminky.urs.cz/item/CS_URS_2021_02/59222020" TargetMode="External" /><Relationship Id="rId45" Type="http://schemas.openxmlformats.org/officeDocument/2006/relationships/hyperlink" Target="https://podminky.urs.cz/item/CS_URS_2021_02/871365221" TargetMode="External" /><Relationship Id="rId46" Type="http://schemas.openxmlformats.org/officeDocument/2006/relationships/hyperlink" Target="https://podminky.urs.cz/item/CS_URS_2021_02/871373121" TargetMode="External" /><Relationship Id="rId47" Type="http://schemas.openxmlformats.org/officeDocument/2006/relationships/hyperlink" Target="https://podminky.urs.cz/item/CS_URS_2021_02/891365111" TargetMode="External" /><Relationship Id="rId48" Type="http://schemas.openxmlformats.org/officeDocument/2006/relationships/hyperlink" Target="https://podminky.urs.cz/item/CS_URS_2021_02/919731121R" TargetMode="External" /><Relationship Id="rId49" Type="http://schemas.openxmlformats.org/officeDocument/2006/relationships/hyperlink" Target="https://podminky.urs.cz/item/CS_URS_2021_02/919735112" TargetMode="External" /><Relationship Id="rId50" Type="http://schemas.openxmlformats.org/officeDocument/2006/relationships/hyperlink" Target="https://podminky.urs.cz/item/CS_URS_2021_02/934956123" TargetMode="External" /><Relationship Id="rId51" Type="http://schemas.openxmlformats.org/officeDocument/2006/relationships/hyperlink" Target="https://podminky.urs.cz/item/CS_URS_2021_02/998332011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22</v>
      </c>
    </row>
    <row r="8" s="1" customFormat="1" ht="12" customHeight="1">
      <c r="B8" s="22"/>
      <c r="C8" s="23"/>
      <c r="D8" s="33" t="s">
        <v>23</v>
      </c>
      <c r="E8" s="23"/>
      <c r="F8" s="23"/>
      <c r="G8" s="23"/>
      <c r="H8" s="23"/>
      <c r="I8" s="23"/>
      <c r="J8" s="23"/>
      <c r="K8" s="28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25</v>
      </c>
      <c r="AL8" s="23"/>
      <c r="AM8" s="23"/>
      <c r="AN8" s="34" t="s">
        <v>26</v>
      </c>
      <c r="AO8" s="23"/>
      <c r="AP8" s="23"/>
      <c r="AQ8" s="23"/>
      <c r="AR8" s="21"/>
      <c r="BE8" s="32"/>
      <c r="BS8" s="18" t="s">
        <v>27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28</v>
      </c>
    </row>
    <row r="10" s="1" customFormat="1" ht="12" customHeight="1">
      <c r="B10" s="22"/>
      <c r="C10" s="23"/>
      <c r="D10" s="33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30</v>
      </c>
      <c r="AL10" s="23"/>
      <c r="AM10" s="23"/>
      <c r="AN10" s="28" t="s">
        <v>20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20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30</v>
      </c>
      <c r="AL13" s="23"/>
      <c r="AM13" s="23"/>
      <c r="AN13" s="35" t="s">
        <v>34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34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32</v>
      </c>
      <c r="AL14" s="23"/>
      <c r="AM14" s="23"/>
      <c r="AN14" s="35" t="s">
        <v>34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30</v>
      </c>
      <c r="AL16" s="23"/>
      <c r="AM16" s="23"/>
      <c r="AN16" s="28" t="s">
        <v>20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20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30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20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245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Sedlec-Retenční nádrž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23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Sedlec u Líbeznic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25</v>
      </c>
      <c r="AJ47" s="41"/>
      <c r="AK47" s="41"/>
      <c r="AL47" s="41"/>
      <c r="AM47" s="73" t="str">
        <f>IF(AN8= "","",AN8)</f>
        <v>22. 11. 2016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29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Obec Sedlec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35</v>
      </c>
      <c r="AJ49" s="41"/>
      <c r="AK49" s="41"/>
      <c r="AL49" s="41"/>
      <c r="AM49" s="74" t="str">
        <f>IF(E17="","",E17)</f>
        <v>SUDOP Project Plzeň a.s.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33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V54" s="110" t="s">
        <v>76</v>
      </c>
      <c r="BW54" s="110" t="s">
        <v>5</v>
      </c>
      <c r="BX54" s="110" t="s">
        <v>77</v>
      </c>
      <c r="CL54" s="110" t="s">
        <v>20</v>
      </c>
    </row>
    <row r="55" s="7" customFormat="1" ht="16.5" customHeight="1">
      <c r="A55" s="111" t="s">
        <v>78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'245 - Sedlec-Retenční nádrž'!J28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'245 - Sedlec-Retenční nádrž'!P81</f>
        <v>0</v>
      </c>
      <c r="AV55" s="120">
        <f>'245 - Sedlec-Retenční nádrž'!J31</f>
        <v>0</v>
      </c>
      <c r="AW55" s="120">
        <f>'245 - Sedlec-Retenční nádrž'!J32</f>
        <v>0</v>
      </c>
      <c r="AX55" s="120">
        <f>'245 - Sedlec-Retenční nádrž'!J33</f>
        <v>0</v>
      </c>
      <c r="AY55" s="120">
        <f>'245 - Sedlec-Retenční nádrž'!J34</f>
        <v>0</v>
      </c>
      <c r="AZ55" s="120">
        <f>'245 - Sedlec-Retenční nádrž'!F31</f>
        <v>0</v>
      </c>
      <c r="BA55" s="120">
        <f>'245 - Sedlec-Retenční nádrž'!F32</f>
        <v>0</v>
      </c>
      <c r="BB55" s="120">
        <f>'245 - Sedlec-Retenční nádrž'!F33</f>
        <v>0</v>
      </c>
      <c r="BC55" s="120">
        <f>'245 - Sedlec-Retenční nádrž'!F34</f>
        <v>0</v>
      </c>
      <c r="BD55" s="122">
        <f>'245 - Sedlec-Retenční nádrž'!F35</f>
        <v>0</v>
      </c>
      <c r="BE55" s="7"/>
      <c r="BT55" s="123" t="s">
        <v>22</v>
      </c>
      <c r="BU55" s="123" t="s">
        <v>80</v>
      </c>
      <c r="BV55" s="123" t="s">
        <v>76</v>
      </c>
      <c r="BW55" s="123" t="s">
        <v>5</v>
      </c>
      <c r="BX55" s="123" t="s">
        <v>77</v>
      </c>
      <c r="CL55" s="123" t="s">
        <v>20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BC9IPXVSDip+gjTcFZxZstQwXJQ465pgSTBf+niZnBeiFo0eWHIDCTWByh2kkSjqmtEpnaXgUgZBfMpSakok3A==" hashValue="eo2Xz9Wr+SIPqPefSbMikkhCAyX54379PBH3O+Ldc14oj8UZNNJ+F82KFZLpl4oWk9qx6KUGMr95tfnXBYwRQ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5 - Sedlec-Retenční nádrž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81</v>
      </c>
    </row>
    <row r="4" s="1" customFormat="1" ht="24.96" customHeight="1">
      <c r="B4" s="21"/>
      <c r="D4" s="126" t="s">
        <v>82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19</v>
      </c>
      <c r="E9" s="39"/>
      <c r="F9" s="131" t="s">
        <v>20</v>
      </c>
      <c r="G9" s="39"/>
      <c r="H9" s="39"/>
      <c r="I9" s="128" t="s">
        <v>21</v>
      </c>
      <c r="J9" s="131" t="s">
        <v>20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23</v>
      </c>
      <c r="E10" s="39"/>
      <c r="F10" s="131" t="s">
        <v>24</v>
      </c>
      <c r="G10" s="39"/>
      <c r="H10" s="39"/>
      <c r="I10" s="128" t="s">
        <v>25</v>
      </c>
      <c r="J10" s="132" t="str">
        <f>'Rekapitulace stavby'!AN8</f>
        <v>22. 11. 2016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29</v>
      </c>
      <c r="E12" s="39"/>
      <c r="F12" s="39"/>
      <c r="G12" s="39"/>
      <c r="H12" s="39"/>
      <c r="I12" s="128" t="s">
        <v>30</v>
      </c>
      <c r="J12" s="131" t="s">
        <v>20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31</v>
      </c>
      <c r="F13" s="39"/>
      <c r="G13" s="39"/>
      <c r="H13" s="39"/>
      <c r="I13" s="128" t="s">
        <v>32</v>
      </c>
      <c r="J13" s="131" t="s">
        <v>20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33</v>
      </c>
      <c r="E15" s="39"/>
      <c r="F15" s="39"/>
      <c r="G15" s="39"/>
      <c r="H15" s="39"/>
      <c r="I15" s="128" t="s">
        <v>30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32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35</v>
      </c>
      <c r="E18" s="39"/>
      <c r="F18" s="39"/>
      <c r="G18" s="39"/>
      <c r="H18" s="39"/>
      <c r="I18" s="128" t="s">
        <v>30</v>
      </c>
      <c r="J18" s="131" t="s">
        <v>20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36</v>
      </c>
      <c r="F19" s="39"/>
      <c r="G19" s="39"/>
      <c r="H19" s="39"/>
      <c r="I19" s="128" t="s">
        <v>32</v>
      </c>
      <c r="J19" s="131" t="s">
        <v>20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38</v>
      </c>
      <c r="E21" s="39"/>
      <c r="F21" s="39"/>
      <c r="G21" s="39"/>
      <c r="H21" s="39"/>
      <c r="I21" s="128" t="s">
        <v>30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32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40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33"/>
      <c r="B25" s="134"/>
      <c r="C25" s="133"/>
      <c r="D25" s="133"/>
      <c r="E25" s="135" t="s">
        <v>20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41</v>
      </c>
      <c r="E28" s="39"/>
      <c r="F28" s="39"/>
      <c r="G28" s="39"/>
      <c r="H28" s="39"/>
      <c r="I28" s="39"/>
      <c r="J28" s="139">
        <f>ROUND(J81,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43</v>
      </c>
      <c r="G30" s="39"/>
      <c r="H30" s="39"/>
      <c r="I30" s="140" t="s">
        <v>42</v>
      </c>
      <c r="J30" s="140" t="s">
        <v>44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45</v>
      </c>
      <c r="E31" s="128" t="s">
        <v>46</v>
      </c>
      <c r="F31" s="142">
        <f>ROUND((SUM(BE81:BE318)),  2)</f>
        <v>0</v>
      </c>
      <c r="G31" s="39"/>
      <c r="H31" s="39"/>
      <c r="I31" s="143">
        <v>0.20999999999999999</v>
      </c>
      <c r="J31" s="142">
        <f>ROUND(((SUM(BE81:BE318))*I31),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47</v>
      </c>
      <c r="F32" s="142">
        <f>ROUND((SUM(BF81:BF318)),  2)</f>
        <v>0</v>
      </c>
      <c r="G32" s="39"/>
      <c r="H32" s="39"/>
      <c r="I32" s="143">
        <v>0.14999999999999999</v>
      </c>
      <c r="J32" s="142">
        <f>ROUND(((SUM(BF81:BF318))*I32),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48</v>
      </c>
      <c r="F33" s="142">
        <f>ROUND((SUM(BG81:BG318)),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49</v>
      </c>
      <c r="F34" s="142">
        <f>ROUND((SUM(BH81:BH318)),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50</v>
      </c>
      <c r="F35" s="142">
        <f>ROUND((SUM(BI81:BI318)),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51</v>
      </c>
      <c r="E37" s="146"/>
      <c r="F37" s="146"/>
      <c r="G37" s="147" t="s">
        <v>52</v>
      </c>
      <c r="H37" s="148" t="s">
        <v>53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83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Sedlec-Retenční nádrž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23</v>
      </c>
      <c r="D48" s="41"/>
      <c r="E48" s="41"/>
      <c r="F48" s="28" t="str">
        <f>F10</f>
        <v>Sedlec u Líbeznic</v>
      </c>
      <c r="G48" s="41"/>
      <c r="H48" s="41"/>
      <c r="I48" s="33" t="s">
        <v>25</v>
      </c>
      <c r="J48" s="73" t="str">
        <f>IF(J10="","",J10)</f>
        <v>22. 11. 2016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5.65" customHeight="1">
      <c r="A50" s="39"/>
      <c r="B50" s="40"/>
      <c r="C50" s="33" t="s">
        <v>29</v>
      </c>
      <c r="D50" s="41"/>
      <c r="E50" s="41"/>
      <c r="F50" s="28" t="str">
        <f>E13</f>
        <v>Obec Sedlec</v>
      </c>
      <c r="G50" s="41"/>
      <c r="H50" s="41"/>
      <c r="I50" s="33" t="s">
        <v>35</v>
      </c>
      <c r="J50" s="37" t="str">
        <f>E19</f>
        <v>SUDOP Project Plzeň a.s.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33</v>
      </c>
      <c r="D51" s="41"/>
      <c r="E51" s="41"/>
      <c r="F51" s="28" t="str">
        <f>IF(E16="","",E16)</f>
        <v>Vyplň údaj</v>
      </c>
      <c r="G51" s="41"/>
      <c r="H51" s="41"/>
      <c r="I51" s="33" t="s">
        <v>38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84</v>
      </c>
      <c r="D53" s="156"/>
      <c r="E53" s="156"/>
      <c r="F53" s="156"/>
      <c r="G53" s="156"/>
      <c r="H53" s="156"/>
      <c r="I53" s="156"/>
      <c r="J53" s="157" t="s">
        <v>85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73</v>
      </c>
      <c r="D55" s="41"/>
      <c r="E55" s="41"/>
      <c r="F55" s="41"/>
      <c r="G55" s="41"/>
      <c r="H55" s="41"/>
      <c r="I55" s="41"/>
      <c r="J55" s="103">
        <f>J81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86</v>
      </c>
    </row>
    <row r="56" s="9" customFormat="1" ht="24.96" customHeight="1">
      <c r="A56" s="9"/>
      <c r="B56" s="159"/>
      <c r="C56" s="160"/>
      <c r="D56" s="161" t="s">
        <v>87</v>
      </c>
      <c r="E56" s="162"/>
      <c r="F56" s="162"/>
      <c r="G56" s="162"/>
      <c r="H56" s="162"/>
      <c r="I56" s="162"/>
      <c r="J56" s="163">
        <f>J82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88</v>
      </c>
      <c r="E57" s="168"/>
      <c r="F57" s="168"/>
      <c r="G57" s="168"/>
      <c r="H57" s="168"/>
      <c r="I57" s="168"/>
      <c r="J57" s="169">
        <f>J83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89</v>
      </c>
      <c r="E58" s="168"/>
      <c r="F58" s="168"/>
      <c r="G58" s="168"/>
      <c r="H58" s="168"/>
      <c r="I58" s="168"/>
      <c r="J58" s="169">
        <f>J214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90</v>
      </c>
      <c r="E59" s="168"/>
      <c r="F59" s="168"/>
      <c r="G59" s="168"/>
      <c r="H59" s="168"/>
      <c r="I59" s="168"/>
      <c r="J59" s="169">
        <f>J245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91</v>
      </c>
      <c r="E60" s="168"/>
      <c r="F60" s="168"/>
      <c r="G60" s="168"/>
      <c r="H60" s="168"/>
      <c r="I60" s="168"/>
      <c r="J60" s="169">
        <f>J262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92</v>
      </c>
      <c r="E61" s="168"/>
      <c r="F61" s="168"/>
      <c r="G61" s="168"/>
      <c r="H61" s="168"/>
      <c r="I61" s="168"/>
      <c r="J61" s="169">
        <f>J278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93</v>
      </c>
      <c r="E62" s="168"/>
      <c r="F62" s="168"/>
      <c r="G62" s="168"/>
      <c r="H62" s="168"/>
      <c r="I62" s="168"/>
      <c r="J62" s="169">
        <f>J301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94</v>
      </c>
      <c r="E63" s="168"/>
      <c r="F63" s="168"/>
      <c r="G63" s="168"/>
      <c r="H63" s="168"/>
      <c r="I63" s="168"/>
      <c r="J63" s="169">
        <f>J315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2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2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2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95</v>
      </c>
      <c r="D70" s="41"/>
      <c r="E70" s="41"/>
      <c r="F70" s="41"/>
      <c r="G70" s="41"/>
      <c r="H70" s="41"/>
      <c r="I70" s="41"/>
      <c r="J70" s="41"/>
      <c r="K70" s="41"/>
      <c r="L70" s="12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E7</f>
        <v>Sedlec-Retenční nádrž</v>
      </c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23</v>
      </c>
      <c r="D75" s="41"/>
      <c r="E75" s="41"/>
      <c r="F75" s="28" t="str">
        <f>F10</f>
        <v>Sedlec u Líbeznic</v>
      </c>
      <c r="G75" s="41"/>
      <c r="H75" s="41"/>
      <c r="I75" s="33" t="s">
        <v>25</v>
      </c>
      <c r="J75" s="73" t="str">
        <f>IF(J10="","",J10)</f>
        <v>22. 11. 2016</v>
      </c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29</v>
      </c>
      <c r="D77" s="41"/>
      <c r="E77" s="41"/>
      <c r="F77" s="28" t="str">
        <f>E13</f>
        <v>Obec Sedlec</v>
      </c>
      <c r="G77" s="41"/>
      <c r="H77" s="41"/>
      <c r="I77" s="33" t="s">
        <v>35</v>
      </c>
      <c r="J77" s="37" t="str">
        <f>E19</f>
        <v>SUDOP Project Plzeň a.s.</v>
      </c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33</v>
      </c>
      <c r="D78" s="41"/>
      <c r="E78" s="41"/>
      <c r="F78" s="28" t="str">
        <f>IF(E16="","",E16)</f>
        <v>Vyplň údaj</v>
      </c>
      <c r="G78" s="41"/>
      <c r="H78" s="41"/>
      <c r="I78" s="33" t="s">
        <v>38</v>
      </c>
      <c r="J78" s="37" t="str">
        <f>E22</f>
        <v xml:space="preserve"> </v>
      </c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1"/>
      <c r="B80" s="172"/>
      <c r="C80" s="173" t="s">
        <v>96</v>
      </c>
      <c r="D80" s="174" t="s">
        <v>60</v>
      </c>
      <c r="E80" s="174" t="s">
        <v>56</v>
      </c>
      <c r="F80" s="174" t="s">
        <v>57</v>
      </c>
      <c r="G80" s="174" t="s">
        <v>97</v>
      </c>
      <c r="H80" s="174" t="s">
        <v>98</v>
      </c>
      <c r="I80" s="174" t="s">
        <v>99</v>
      </c>
      <c r="J80" s="174" t="s">
        <v>85</v>
      </c>
      <c r="K80" s="175" t="s">
        <v>100</v>
      </c>
      <c r="L80" s="176"/>
      <c r="M80" s="93" t="s">
        <v>20</v>
      </c>
      <c r="N80" s="94" t="s">
        <v>45</v>
      </c>
      <c r="O80" s="94" t="s">
        <v>101</v>
      </c>
      <c r="P80" s="94" t="s">
        <v>102</v>
      </c>
      <c r="Q80" s="94" t="s">
        <v>103</v>
      </c>
      <c r="R80" s="94" t="s">
        <v>104</v>
      </c>
      <c r="S80" s="94" t="s">
        <v>105</v>
      </c>
      <c r="T80" s="95" t="s">
        <v>106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9"/>
      <c r="B81" s="40"/>
      <c r="C81" s="100" t="s">
        <v>107</v>
      </c>
      <c r="D81" s="41"/>
      <c r="E81" s="41"/>
      <c r="F81" s="41"/>
      <c r="G81" s="41"/>
      <c r="H81" s="41"/>
      <c r="I81" s="41"/>
      <c r="J81" s="177">
        <f>BK81</f>
        <v>0</v>
      </c>
      <c r="K81" s="41"/>
      <c r="L81" s="45"/>
      <c r="M81" s="96"/>
      <c r="N81" s="178"/>
      <c r="O81" s="97"/>
      <c r="P81" s="179">
        <f>P82</f>
        <v>0</v>
      </c>
      <c r="Q81" s="97"/>
      <c r="R81" s="179">
        <f>R82</f>
        <v>105.04767750816001</v>
      </c>
      <c r="S81" s="97"/>
      <c r="T81" s="180">
        <f>T82</f>
        <v>11.699999999999999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74</v>
      </c>
      <c r="AU81" s="18" t="s">
        <v>86</v>
      </c>
      <c r="BK81" s="181">
        <f>BK82</f>
        <v>0</v>
      </c>
    </row>
    <row r="82" s="12" customFormat="1" ht="25.92" customHeight="1">
      <c r="A82" s="12"/>
      <c r="B82" s="182"/>
      <c r="C82" s="183"/>
      <c r="D82" s="184" t="s">
        <v>74</v>
      </c>
      <c r="E82" s="185" t="s">
        <v>108</v>
      </c>
      <c r="F82" s="185" t="s">
        <v>109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P83+P214+P245+P262+P278+P301+P315</f>
        <v>0</v>
      </c>
      <c r="Q82" s="190"/>
      <c r="R82" s="191">
        <f>R83+R214+R245+R262+R278+R301+R315</f>
        <v>105.04767750816001</v>
      </c>
      <c r="S82" s="190"/>
      <c r="T82" s="192">
        <f>T83+T214+T245+T262+T278+T301+T315</f>
        <v>11.699999999999999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22</v>
      </c>
      <c r="AT82" s="194" t="s">
        <v>74</v>
      </c>
      <c r="AU82" s="194" t="s">
        <v>75</v>
      </c>
      <c r="AY82" s="193" t="s">
        <v>110</v>
      </c>
      <c r="BK82" s="195">
        <f>BK83+BK214+BK245+BK262+BK278+BK301+BK315</f>
        <v>0</v>
      </c>
    </row>
    <row r="83" s="12" customFormat="1" ht="22.8" customHeight="1">
      <c r="A83" s="12"/>
      <c r="B83" s="182"/>
      <c r="C83" s="183"/>
      <c r="D83" s="184" t="s">
        <v>74</v>
      </c>
      <c r="E83" s="196" t="s">
        <v>22</v>
      </c>
      <c r="F83" s="196" t="s">
        <v>111</v>
      </c>
      <c r="G83" s="183"/>
      <c r="H83" s="183"/>
      <c r="I83" s="186"/>
      <c r="J83" s="197">
        <f>BK83</f>
        <v>0</v>
      </c>
      <c r="K83" s="183"/>
      <c r="L83" s="188"/>
      <c r="M83" s="189"/>
      <c r="N83" s="190"/>
      <c r="O83" s="190"/>
      <c r="P83" s="191">
        <f>SUM(P84:P213)</f>
        <v>0</v>
      </c>
      <c r="Q83" s="190"/>
      <c r="R83" s="191">
        <f>SUM(R84:R213)</f>
        <v>59.292027880000006</v>
      </c>
      <c r="S83" s="190"/>
      <c r="T83" s="192">
        <f>SUM(T84:T213)</f>
        <v>6.2000000000000002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22</v>
      </c>
      <c r="AT83" s="194" t="s">
        <v>74</v>
      </c>
      <c r="AU83" s="194" t="s">
        <v>22</v>
      </c>
      <c r="AY83" s="193" t="s">
        <v>110</v>
      </c>
      <c r="BK83" s="195">
        <f>SUM(BK84:BK213)</f>
        <v>0</v>
      </c>
    </row>
    <row r="84" s="2" customFormat="1" ht="37.8" customHeight="1">
      <c r="A84" s="39"/>
      <c r="B84" s="40"/>
      <c r="C84" s="198" t="s">
        <v>22</v>
      </c>
      <c r="D84" s="198" t="s">
        <v>112</v>
      </c>
      <c r="E84" s="199" t="s">
        <v>113</v>
      </c>
      <c r="F84" s="200" t="s">
        <v>114</v>
      </c>
      <c r="G84" s="201" t="s">
        <v>115</v>
      </c>
      <c r="H84" s="202">
        <v>100</v>
      </c>
      <c r="I84" s="203"/>
      <c r="J84" s="204">
        <f>ROUND(I84*H84,2)</f>
        <v>0</v>
      </c>
      <c r="K84" s="200" t="s">
        <v>116</v>
      </c>
      <c r="L84" s="45"/>
      <c r="M84" s="205" t="s">
        <v>20</v>
      </c>
      <c r="N84" s="206" t="s">
        <v>46</v>
      </c>
      <c r="O84" s="85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9" t="s">
        <v>117</v>
      </c>
      <c r="AT84" s="209" t="s">
        <v>112</v>
      </c>
      <c r="AU84" s="209" t="s">
        <v>81</v>
      </c>
      <c r="AY84" s="18" t="s">
        <v>110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22</v>
      </c>
      <c r="BK84" s="210">
        <f>ROUND(I84*H84,2)</f>
        <v>0</v>
      </c>
      <c r="BL84" s="18" t="s">
        <v>117</v>
      </c>
      <c r="BM84" s="209" t="s">
        <v>118</v>
      </c>
    </row>
    <row r="85" s="2" customFormat="1">
      <c r="A85" s="39"/>
      <c r="B85" s="40"/>
      <c r="C85" s="41"/>
      <c r="D85" s="211" t="s">
        <v>119</v>
      </c>
      <c r="E85" s="41"/>
      <c r="F85" s="212" t="s">
        <v>120</v>
      </c>
      <c r="G85" s="41"/>
      <c r="H85" s="41"/>
      <c r="I85" s="213"/>
      <c r="J85" s="41"/>
      <c r="K85" s="41"/>
      <c r="L85" s="45"/>
      <c r="M85" s="214"/>
      <c r="N85" s="215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119</v>
      </c>
      <c r="AU85" s="18" t="s">
        <v>81</v>
      </c>
    </row>
    <row r="86" s="2" customFormat="1">
      <c r="A86" s="39"/>
      <c r="B86" s="40"/>
      <c r="C86" s="41"/>
      <c r="D86" s="216" t="s">
        <v>121</v>
      </c>
      <c r="E86" s="41"/>
      <c r="F86" s="217" t="s">
        <v>122</v>
      </c>
      <c r="G86" s="41"/>
      <c r="H86" s="41"/>
      <c r="I86" s="213"/>
      <c r="J86" s="41"/>
      <c r="K86" s="41"/>
      <c r="L86" s="45"/>
      <c r="M86" s="214"/>
      <c r="N86" s="215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121</v>
      </c>
      <c r="AU86" s="18" t="s">
        <v>81</v>
      </c>
    </row>
    <row r="87" s="2" customFormat="1" ht="16.5" customHeight="1">
      <c r="A87" s="39"/>
      <c r="B87" s="40"/>
      <c r="C87" s="198" t="s">
        <v>81</v>
      </c>
      <c r="D87" s="198" t="s">
        <v>112</v>
      </c>
      <c r="E87" s="199" t="s">
        <v>123</v>
      </c>
      <c r="F87" s="200" t="s">
        <v>124</v>
      </c>
      <c r="G87" s="201" t="s">
        <v>115</v>
      </c>
      <c r="H87" s="202">
        <v>100</v>
      </c>
      <c r="I87" s="203"/>
      <c r="J87" s="204">
        <f>ROUND(I87*H87,2)</f>
        <v>0</v>
      </c>
      <c r="K87" s="200" t="s">
        <v>116</v>
      </c>
      <c r="L87" s="45"/>
      <c r="M87" s="205" t="s">
        <v>20</v>
      </c>
      <c r="N87" s="206" t="s">
        <v>46</v>
      </c>
      <c r="O87" s="85"/>
      <c r="P87" s="207">
        <f>O87*H87</f>
        <v>0</v>
      </c>
      <c r="Q87" s="207">
        <v>3.0000000000000001E-05</v>
      </c>
      <c r="R87" s="207">
        <f>Q87*H87</f>
        <v>0.0030000000000000001</v>
      </c>
      <c r="S87" s="207">
        <v>0</v>
      </c>
      <c r="T87" s="208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9" t="s">
        <v>117</v>
      </c>
      <c r="AT87" s="209" t="s">
        <v>112</v>
      </c>
      <c r="AU87" s="209" t="s">
        <v>81</v>
      </c>
      <c r="AY87" s="18" t="s">
        <v>110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8" t="s">
        <v>22</v>
      </c>
      <c r="BK87" s="210">
        <f>ROUND(I87*H87,2)</f>
        <v>0</v>
      </c>
      <c r="BL87" s="18" t="s">
        <v>117</v>
      </c>
      <c r="BM87" s="209" t="s">
        <v>125</v>
      </c>
    </row>
    <row r="88" s="2" customFormat="1">
      <c r="A88" s="39"/>
      <c r="B88" s="40"/>
      <c r="C88" s="41"/>
      <c r="D88" s="211" t="s">
        <v>119</v>
      </c>
      <c r="E88" s="41"/>
      <c r="F88" s="212" t="s">
        <v>126</v>
      </c>
      <c r="G88" s="41"/>
      <c r="H88" s="41"/>
      <c r="I88" s="213"/>
      <c r="J88" s="41"/>
      <c r="K88" s="41"/>
      <c r="L88" s="45"/>
      <c r="M88" s="214"/>
      <c r="N88" s="215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119</v>
      </c>
      <c r="AU88" s="18" t="s">
        <v>81</v>
      </c>
    </row>
    <row r="89" s="2" customFormat="1">
      <c r="A89" s="39"/>
      <c r="B89" s="40"/>
      <c r="C89" s="41"/>
      <c r="D89" s="216" t="s">
        <v>121</v>
      </c>
      <c r="E89" s="41"/>
      <c r="F89" s="217" t="s">
        <v>127</v>
      </c>
      <c r="G89" s="41"/>
      <c r="H89" s="41"/>
      <c r="I89" s="213"/>
      <c r="J89" s="41"/>
      <c r="K89" s="41"/>
      <c r="L89" s="45"/>
      <c r="M89" s="214"/>
      <c r="N89" s="21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121</v>
      </c>
      <c r="AU89" s="18" t="s">
        <v>81</v>
      </c>
    </row>
    <row r="90" s="2" customFormat="1" ht="24.15" customHeight="1">
      <c r="A90" s="39"/>
      <c r="B90" s="40"/>
      <c r="C90" s="198" t="s">
        <v>128</v>
      </c>
      <c r="D90" s="198" t="s">
        <v>112</v>
      </c>
      <c r="E90" s="199" t="s">
        <v>129</v>
      </c>
      <c r="F90" s="200" t="s">
        <v>130</v>
      </c>
      <c r="G90" s="201" t="s">
        <v>115</v>
      </c>
      <c r="H90" s="202">
        <v>8</v>
      </c>
      <c r="I90" s="203"/>
      <c r="J90" s="204">
        <f>ROUND(I90*H90,2)</f>
        <v>0</v>
      </c>
      <c r="K90" s="200" t="s">
        <v>116</v>
      </c>
      <c r="L90" s="45"/>
      <c r="M90" s="205" t="s">
        <v>20</v>
      </c>
      <c r="N90" s="206" t="s">
        <v>46</v>
      </c>
      <c r="O90" s="85"/>
      <c r="P90" s="207">
        <f>O90*H90</f>
        <v>0</v>
      </c>
      <c r="Q90" s="207">
        <v>0</v>
      </c>
      <c r="R90" s="207">
        <f>Q90*H90</f>
        <v>0</v>
      </c>
      <c r="S90" s="207">
        <v>0.5</v>
      </c>
      <c r="T90" s="208">
        <f>S90*H90</f>
        <v>4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9" t="s">
        <v>117</v>
      </c>
      <c r="AT90" s="209" t="s">
        <v>112</v>
      </c>
      <c r="AU90" s="209" t="s">
        <v>81</v>
      </c>
      <c r="AY90" s="18" t="s">
        <v>110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8" t="s">
        <v>22</v>
      </c>
      <c r="BK90" s="210">
        <f>ROUND(I90*H90,2)</f>
        <v>0</v>
      </c>
      <c r="BL90" s="18" t="s">
        <v>117</v>
      </c>
      <c r="BM90" s="209" t="s">
        <v>131</v>
      </c>
    </row>
    <row r="91" s="2" customFormat="1">
      <c r="A91" s="39"/>
      <c r="B91" s="40"/>
      <c r="C91" s="41"/>
      <c r="D91" s="211" t="s">
        <v>119</v>
      </c>
      <c r="E91" s="41"/>
      <c r="F91" s="212" t="s">
        <v>132</v>
      </c>
      <c r="G91" s="41"/>
      <c r="H91" s="41"/>
      <c r="I91" s="213"/>
      <c r="J91" s="41"/>
      <c r="K91" s="41"/>
      <c r="L91" s="45"/>
      <c r="M91" s="214"/>
      <c r="N91" s="21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119</v>
      </c>
      <c r="AU91" s="18" t="s">
        <v>81</v>
      </c>
    </row>
    <row r="92" s="2" customFormat="1">
      <c r="A92" s="39"/>
      <c r="B92" s="40"/>
      <c r="C92" s="41"/>
      <c r="D92" s="216" t="s">
        <v>121</v>
      </c>
      <c r="E92" s="41"/>
      <c r="F92" s="217" t="s">
        <v>133</v>
      </c>
      <c r="G92" s="41"/>
      <c r="H92" s="41"/>
      <c r="I92" s="213"/>
      <c r="J92" s="41"/>
      <c r="K92" s="41"/>
      <c r="L92" s="45"/>
      <c r="M92" s="214"/>
      <c r="N92" s="21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121</v>
      </c>
      <c r="AU92" s="18" t="s">
        <v>81</v>
      </c>
    </row>
    <row r="93" s="13" customFormat="1">
      <c r="A93" s="13"/>
      <c r="B93" s="218"/>
      <c r="C93" s="219"/>
      <c r="D93" s="211" t="s">
        <v>134</v>
      </c>
      <c r="E93" s="220" t="s">
        <v>20</v>
      </c>
      <c r="F93" s="221" t="s">
        <v>135</v>
      </c>
      <c r="G93" s="219"/>
      <c r="H93" s="222">
        <v>8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8" t="s">
        <v>134</v>
      </c>
      <c r="AU93" s="228" t="s">
        <v>81</v>
      </c>
      <c r="AV93" s="13" t="s">
        <v>81</v>
      </c>
      <c r="AW93" s="13" t="s">
        <v>37</v>
      </c>
      <c r="AX93" s="13" t="s">
        <v>22</v>
      </c>
      <c r="AY93" s="228" t="s">
        <v>110</v>
      </c>
    </row>
    <row r="94" s="14" customFormat="1">
      <c r="A94" s="14"/>
      <c r="B94" s="229"/>
      <c r="C94" s="230"/>
      <c r="D94" s="211" t="s">
        <v>134</v>
      </c>
      <c r="E94" s="231" t="s">
        <v>20</v>
      </c>
      <c r="F94" s="232" t="s">
        <v>136</v>
      </c>
      <c r="G94" s="230"/>
      <c r="H94" s="231" t="s">
        <v>20</v>
      </c>
      <c r="I94" s="233"/>
      <c r="J94" s="230"/>
      <c r="K94" s="230"/>
      <c r="L94" s="234"/>
      <c r="M94" s="235"/>
      <c r="N94" s="236"/>
      <c r="O94" s="236"/>
      <c r="P94" s="236"/>
      <c r="Q94" s="236"/>
      <c r="R94" s="236"/>
      <c r="S94" s="236"/>
      <c r="T94" s="23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8" t="s">
        <v>134</v>
      </c>
      <c r="AU94" s="238" t="s">
        <v>81</v>
      </c>
      <c r="AV94" s="14" t="s">
        <v>22</v>
      </c>
      <c r="AW94" s="14" t="s">
        <v>37</v>
      </c>
      <c r="AX94" s="14" t="s">
        <v>75</v>
      </c>
      <c r="AY94" s="238" t="s">
        <v>110</v>
      </c>
    </row>
    <row r="95" s="2" customFormat="1" ht="24.15" customHeight="1">
      <c r="A95" s="39"/>
      <c r="B95" s="40"/>
      <c r="C95" s="198" t="s">
        <v>117</v>
      </c>
      <c r="D95" s="198" t="s">
        <v>112</v>
      </c>
      <c r="E95" s="199" t="s">
        <v>137</v>
      </c>
      <c r="F95" s="200" t="s">
        <v>138</v>
      </c>
      <c r="G95" s="201" t="s">
        <v>115</v>
      </c>
      <c r="H95" s="202">
        <v>10</v>
      </c>
      <c r="I95" s="203"/>
      <c r="J95" s="204">
        <f>ROUND(I95*H95,2)</f>
        <v>0</v>
      </c>
      <c r="K95" s="200" t="s">
        <v>116</v>
      </c>
      <c r="L95" s="45"/>
      <c r="M95" s="205" t="s">
        <v>20</v>
      </c>
      <c r="N95" s="206" t="s">
        <v>46</v>
      </c>
      <c r="O95" s="85"/>
      <c r="P95" s="207">
        <f>O95*H95</f>
        <v>0</v>
      </c>
      <c r="Q95" s="207">
        <v>0</v>
      </c>
      <c r="R95" s="207">
        <f>Q95*H95</f>
        <v>0</v>
      </c>
      <c r="S95" s="207">
        <v>0.22</v>
      </c>
      <c r="T95" s="208">
        <f>S95*H95</f>
        <v>2.2000000000000002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117</v>
      </c>
      <c r="AT95" s="209" t="s">
        <v>112</v>
      </c>
      <c r="AU95" s="209" t="s">
        <v>81</v>
      </c>
      <c r="AY95" s="18" t="s">
        <v>110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22</v>
      </c>
      <c r="BK95" s="210">
        <f>ROUND(I95*H95,2)</f>
        <v>0</v>
      </c>
      <c r="BL95" s="18" t="s">
        <v>117</v>
      </c>
      <c r="BM95" s="209" t="s">
        <v>139</v>
      </c>
    </row>
    <row r="96" s="2" customFormat="1">
      <c r="A96" s="39"/>
      <c r="B96" s="40"/>
      <c r="C96" s="41"/>
      <c r="D96" s="211" t="s">
        <v>119</v>
      </c>
      <c r="E96" s="41"/>
      <c r="F96" s="212" t="s">
        <v>140</v>
      </c>
      <c r="G96" s="41"/>
      <c r="H96" s="41"/>
      <c r="I96" s="213"/>
      <c r="J96" s="41"/>
      <c r="K96" s="41"/>
      <c r="L96" s="45"/>
      <c r="M96" s="214"/>
      <c r="N96" s="21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119</v>
      </c>
      <c r="AU96" s="18" t="s">
        <v>81</v>
      </c>
    </row>
    <row r="97" s="2" customFormat="1">
      <c r="A97" s="39"/>
      <c r="B97" s="40"/>
      <c r="C97" s="41"/>
      <c r="D97" s="216" t="s">
        <v>121</v>
      </c>
      <c r="E97" s="41"/>
      <c r="F97" s="217" t="s">
        <v>141</v>
      </c>
      <c r="G97" s="41"/>
      <c r="H97" s="41"/>
      <c r="I97" s="213"/>
      <c r="J97" s="41"/>
      <c r="K97" s="41"/>
      <c r="L97" s="45"/>
      <c r="M97" s="214"/>
      <c r="N97" s="21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121</v>
      </c>
      <c r="AU97" s="18" t="s">
        <v>81</v>
      </c>
    </row>
    <row r="98" s="2" customFormat="1" ht="24.15" customHeight="1">
      <c r="A98" s="39"/>
      <c r="B98" s="40"/>
      <c r="C98" s="198" t="s">
        <v>142</v>
      </c>
      <c r="D98" s="198" t="s">
        <v>112</v>
      </c>
      <c r="E98" s="199" t="s">
        <v>143</v>
      </c>
      <c r="F98" s="200" t="s">
        <v>144</v>
      </c>
      <c r="G98" s="201" t="s">
        <v>145</v>
      </c>
      <c r="H98" s="202">
        <v>700</v>
      </c>
      <c r="I98" s="203"/>
      <c r="J98" s="204">
        <f>ROUND(I98*H98,2)</f>
        <v>0</v>
      </c>
      <c r="K98" s="200" t="s">
        <v>116</v>
      </c>
      <c r="L98" s="45"/>
      <c r="M98" s="205" t="s">
        <v>20</v>
      </c>
      <c r="N98" s="206" t="s">
        <v>46</v>
      </c>
      <c r="O98" s="85"/>
      <c r="P98" s="207">
        <f>O98*H98</f>
        <v>0</v>
      </c>
      <c r="Q98" s="207">
        <v>3.2634E-05</v>
      </c>
      <c r="R98" s="207">
        <f>Q98*H98</f>
        <v>0.022843800000000001</v>
      </c>
      <c r="S98" s="207">
        <v>0</v>
      </c>
      <c r="T98" s="208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117</v>
      </c>
      <c r="AT98" s="209" t="s">
        <v>112</v>
      </c>
      <c r="AU98" s="209" t="s">
        <v>81</v>
      </c>
      <c r="AY98" s="18" t="s">
        <v>110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22</v>
      </c>
      <c r="BK98" s="210">
        <f>ROUND(I98*H98,2)</f>
        <v>0</v>
      </c>
      <c r="BL98" s="18" t="s">
        <v>117</v>
      </c>
      <c r="BM98" s="209" t="s">
        <v>146</v>
      </c>
    </row>
    <row r="99" s="2" customFormat="1">
      <c r="A99" s="39"/>
      <c r="B99" s="40"/>
      <c r="C99" s="41"/>
      <c r="D99" s="211" t="s">
        <v>119</v>
      </c>
      <c r="E99" s="41"/>
      <c r="F99" s="212" t="s">
        <v>147</v>
      </c>
      <c r="G99" s="41"/>
      <c r="H99" s="41"/>
      <c r="I99" s="213"/>
      <c r="J99" s="41"/>
      <c r="K99" s="41"/>
      <c r="L99" s="45"/>
      <c r="M99" s="214"/>
      <c r="N99" s="21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119</v>
      </c>
      <c r="AU99" s="18" t="s">
        <v>81</v>
      </c>
    </row>
    <row r="100" s="2" customFormat="1">
      <c r="A100" s="39"/>
      <c r="B100" s="40"/>
      <c r="C100" s="41"/>
      <c r="D100" s="216" t="s">
        <v>121</v>
      </c>
      <c r="E100" s="41"/>
      <c r="F100" s="217" t="s">
        <v>148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121</v>
      </c>
      <c r="AU100" s="18" t="s">
        <v>81</v>
      </c>
    </row>
    <row r="101" s="2" customFormat="1" ht="24.15" customHeight="1">
      <c r="A101" s="39"/>
      <c r="B101" s="40"/>
      <c r="C101" s="198" t="s">
        <v>149</v>
      </c>
      <c r="D101" s="198" t="s">
        <v>112</v>
      </c>
      <c r="E101" s="199" t="s">
        <v>150</v>
      </c>
      <c r="F101" s="200" t="s">
        <v>151</v>
      </c>
      <c r="G101" s="201" t="s">
        <v>152</v>
      </c>
      <c r="H101" s="202">
        <v>35</v>
      </c>
      <c r="I101" s="203"/>
      <c r="J101" s="204">
        <f>ROUND(I101*H101,2)</f>
        <v>0</v>
      </c>
      <c r="K101" s="200" t="s">
        <v>116</v>
      </c>
      <c r="L101" s="45"/>
      <c r="M101" s="205" t="s">
        <v>20</v>
      </c>
      <c r="N101" s="206" t="s">
        <v>46</v>
      </c>
      <c r="O101" s="85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9" t="s">
        <v>117</v>
      </c>
      <c r="AT101" s="209" t="s">
        <v>112</v>
      </c>
      <c r="AU101" s="209" t="s">
        <v>81</v>
      </c>
      <c r="AY101" s="18" t="s">
        <v>110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8" t="s">
        <v>22</v>
      </c>
      <c r="BK101" s="210">
        <f>ROUND(I101*H101,2)</f>
        <v>0</v>
      </c>
      <c r="BL101" s="18" t="s">
        <v>117</v>
      </c>
      <c r="BM101" s="209" t="s">
        <v>153</v>
      </c>
    </row>
    <row r="102" s="2" customFormat="1">
      <c r="A102" s="39"/>
      <c r="B102" s="40"/>
      <c r="C102" s="41"/>
      <c r="D102" s="211" t="s">
        <v>119</v>
      </c>
      <c r="E102" s="41"/>
      <c r="F102" s="212" t="s">
        <v>154</v>
      </c>
      <c r="G102" s="41"/>
      <c r="H102" s="41"/>
      <c r="I102" s="213"/>
      <c r="J102" s="41"/>
      <c r="K102" s="41"/>
      <c r="L102" s="45"/>
      <c r="M102" s="214"/>
      <c r="N102" s="21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119</v>
      </c>
      <c r="AU102" s="18" t="s">
        <v>81</v>
      </c>
    </row>
    <row r="103" s="2" customFormat="1">
      <c r="A103" s="39"/>
      <c r="B103" s="40"/>
      <c r="C103" s="41"/>
      <c r="D103" s="216" t="s">
        <v>121</v>
      </c>
      <c r="E103" s="41"/>
      <c r="F103" s="217" t="s">
        <v>155</v>
      </c>
      <c r="G103" s="41"/>
      <c r="H103" s="41"/>
      <c r="I103" s="213"/>
      <c r="J103" s="41"/>
      <c r="K103" s="41"/>
      <c r="L103" s="45"/>
      <c r="M103" s="214"/>
      <c r="N103" s="21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121</v>
      </c>
      <c r="AU103" s="18" t="s">
        <v>81</v>
      </c>
    </row>
    <row r="104" s="2" customFormat="1" ht="24.15" customHeight="1">
      <c r="A104" s="39"/>
      <c r="B104" s="40"/>
      <c r="C104" s="198" t="s">
        <v>156</v>
      </c>
      <c r="D104" s="198" t="s">
        <v>112</v>
      </c>
      <c r="E104" s="199" t="s">
        <v>157</v>
      </c>
      <c r="F104" s="200" t="s">
        <v>158</v>
      </c>
      <c r="G104" s="201" t="s">
        <v>159</v>
      </c>
      <c r="H104" s="202">
        <v>30</v>
      </c>
      <c r="I104" s="203"/>
      <c r="J104" s="204">
        <f>ROUND(I104*H104,2)</f>
        <v>0</v>
      </c>
      <c r="K104" s="200" t="s">
        <v>116</v>
      </c>
      <c r="L104" s="45"/>
      <c r="M104" s="205" t="s">
        <v>20</v>
      </c>
      <c r="N104" s="206" t="s">
        <v>46</v>
      </c>
      <c r="O104" s="85"/>
      <c r="P104" s="207">
        <f>O104*H104</f>
        <v>0</v>
      </c>
      <c r="Q104" s="207">
        <v>0.036904300000000001</v>
      </c>
      <c r="R104" s="207">
        <f>Q104*H104</f>
        <v>1.107129</v>
      </c>
      <c r="S104" s="207">
        <v>0</v>
      </c>
      <c r="T104" s="20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9" t="s">
        <v>117</v>
      </c>
      <c r="AT104" s="209" t="s">
        <v>112</v>
      </c>
      <c r="AU104" s="209" t="s">
        <v>81</v>
      </c>
      <c r="AY104" s="18" t="s">
        <v>110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22</v>
      </c>
      <c r="BK104" s="210">
        <f>ROUND(I104*H104,2)</f>
        <v>0</v>
      </c>
      <c r="BL104" s="18" t="s">
        <v>117</v>
      </c>
      <c r="BM104" s="209" t="s">
        <v>160</v>
      </c>
    </row>
    <row r="105" s="2" customFormat="1">
      <c r="A105" s="39"/>
      <c r="B105" s="40"/>
      <c r="C105" s="41"/>
      <c r="D105" s="211" t="s">
        <v>119</v>
      </c>
      <c r="E105" s="41"/>
      <c r="F105" s="212" t="s">
        <v>161</v>
      </c>
      <c r="G105" s="41"/>
      <c r="H105" s="41"/>
      <c r="I105" s="213"/>
      <c r="J105" s="41"/>
      <c r="K105" s="41"/>
      <c r="L105" s="45"/>
      <c r="M105" s="214"/>
      <c r="N105" s="21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119</v>
      </c>
      <c r="AU105" s="18" t="s">
        <v>81</v>
      </c>
    </row>
    <row r="106" s="2" customFormat="1">
      <c r="A106" s="39"/>
      <c r="B106" s="40"/>
      <c r="C106" s="41"/>
      <c r="D106" s="216" t="s">
        <v>121</v>
      </c>
      <c r="E106" s="41"/>
      <c r="F106" s="217" t="s">
        <v>162</v>
      </c>
      <c r="G106" s="41"/>
      <c r="H106" s="41"/>
      <c r="I106" s="213"/>
      <c r="J106" s="41"/>
      <c r="K106" s="41"/>
      <c r="L106" s="45"/>
      <c r="M106" s="214"/>
      <c r="N106" s="21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121</v>
      </c>
      <c r="AU106" s="18" t="s">
        <v>81</v>
      </c>
    </row>
    <row r="107" s="2" customFormat="1" ht="33" customHeight="1">
      <c r="A107" s="39"/>
      <c r="B107" s="40"/>
      <c r="C107" s="198" t="s">
        <v>163</v>
      </c>
      <c r="D107" s="198" t="s">
        <v>112</v>
      </c>
      <c r="E107" s="199" t="s">
        <v>164</v>
      </c>
      <c r="F107" s="200" t="s">
        <v>165</v>
      </c>
      <c r="G107" s="201" t="s">
        <v>166</v>
      </c>
      <c r="H107" s="202">
        <v>192.84999999999999</v>
      </c>
      <c r="I107" s="203"/>
      <c r="J107" s="204">
        <f>ROUND(I107*H107,2)</f>
        <v>0</v>
      </c>
      <c r="K107" s="200" t="s">
        <v>116</v>
      </c>
      <c r="L107" s="45"/>
      <c r="M107" s="205" t="s">
        <v>20</v>
      </c>
      <c r="N107" s="206" t="s">
        <v>46</v>
      </c>
      <c r="O107" s="85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9" t="s">
        <v>117</v>
      </c>
      <c r="AT107" s="209" t="s">
        <v>112</v>
      </c>
      <c r="AU107" s="209" t="s">
        <v>81</v>
      </c>
      <c r="AY107" s="18" t="s">
        <v>110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8" t="s">
        <v>22</v>
      </c>
      <c r="BK107" s="210">
        <f>ROUND(I107*H107,2)</f>
        <v>0</v>
      </c>
      <c r="BL107" s="18" t="s">
        <v>117</v>
      </c>
      <c r="BM107" s="209" t="s">
        <v>167</v>
      </c>
    </row>
    <row r="108" s="2" customFormat="1">
      <c r="A108" s="39"/>
      <c r="B108" s="40"/>
      <c r="C108" s="41"/>
      <c r="D108" s="211" t="s">
        <v>119</v>
      </c>
      <c r="E108" s="41"/>
      <c r="F108" s="212" t="s">
        <v>168</v>
      </c>
      <c r="G108" s="41"/>
      <c r="H108" s="41"/>
      <c r="I108" s="213"/>
      <c r="J108" s="41"/>
      <c r="K108" s="41"/>
      <c r="L108" s="45"/>
      <c r="M108" s="214"/>
      <c r="N108" s="21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119</v>
      </c>
      <c r="AU108" s="18" t="s">
        <v>81</v>
      </c>
    </row>
    <row r="109" s="2" customFormat="1">
      <c r="A109" s="39"/>
      <c r="B109" s="40"/>
      <c r="C109" s="41"/>
      <c r="D109" s="216" t="s">
        <v>121</v>
      </c>
      <c r="E109" s="41"/>
      <c r="F109" s="217" t="s">
        <v>169</v>
      </c>
      <c r="G109" s="41"/>
      <c r="H109" s="41"/>
      <c r="I109" s="213"/>
      <c r="J109" s="41"/>
      <c r="K109" s="41"/>
      <c r="L109" s="45"/>
      <c r="M109" s="214"/>
      <c r="N109" s="21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121</v>
      </c>
      <c r="AU109" s="18" t="s">
        <v>81</v>
      </c>
    </row>
    <row r="110" s="13" customFormat="1">
      <c r="A110" s="13"/>
      <c r="B110" s="218"/>
      <c r="C110" s="219"/>
      <c r="D110" s="211" t="s">
        <v>134</v>
      </c>
      <c r="E110" s="220" t="s">
        <v>20</v>
      </c>
      <c r="F110" s="221" t="s">
        <v>170</v>
      </c>
      <c r="G110" s="219"/>
      <c r="H110" s="222">
        <v>25.5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134</v>
      </c>
      <c r="AU110" s="228" t="s">
        <v>81</v>
      </c>
      <c r="AV110" s="13" t="s">
        <v>81</v>
      </c>
      <c r="AW110" s="13" t="s">
        <v>37</v>
      </c>
      <c r="AX110" s="13" t="s">
        <v>75</v>
      </c>
      <c r="AY110" s="228" t="s">
        <v>110</v>
      </c>
    </row>
    <row r="111" s="13" customFormat="1">
      <c r="A111" s="13"/>
      <c r="B111" s="218"/>
      <c r="C111" s="219"/>
      <c r="D111" s="211" t="s">
        <v>134</v>
      </c>
      <c r="E111" s="220" t="s">
        <v>20</v>
      </c>
      <c r="F111" s="221" t="s">
        <v>171</v>
      </c>
      <c r="G111" s="219"/>
      <c r="H111" s="222">
        <v>50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8" t="s">
        <v>134</v>
      </c>
      <c r="AU111" s="228" t="s">
        <v>81</v>
      </c>
      <c r="AV111" s="13" t="s">
        <v>81</v>
      </c>
      <c r="AW111" s="13" t="s">
        <v>37</v>
      </c>
      <c r="AX111" s="13" t="s">
        <v>75</v>
      </c>
      <c r="AY111" s="228" t="s">
        <v>110</v>
      </c>
    </row>
    <row r="112" s="13" customFormat="1">
      <c r="A112" s="13"/>
      <c r="B112" s="218"/>
      <c r="C112" s="219"/>
      <c r="D112" s="211" t="s">
        <v>134</v>
      </c>
      <c r="E112" s="220" t="s">
        <v>20</v>
      </c>
      <c r="F112" s="221" t="s">
        <v>172</v>
      </c>
      <c r="G112" s="219"/>
      <c r="H112" s="222">
        <v>35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134</v>
      </c>
      <c r="AU112" s="228" t="s">
        <v>81</v>
      </c>
      <c r="AV112" s="13" t="s">
        <v>81</v>
      </c>
      <c r="AW112" s="13" t="s">
        <v>37</v>
      </c>
      <c r="AX112" s="13" t="s">
        <v>75</v>
      </c>
      <c r="AY112" s="228" t="s">
        <v>110</v>
      </c>
    </row>
    <row r="113" s="13" customFormat="1">
      <c r="A113" s="13"/>
      <c r="B113" s="218"/>
      <c r="C113" s="219"/>
      <c r="D113" s="211" t="s">
        <v>134</v>
      </c>
      <c r="E113" s="220" t="s">
        <v>20</v>
      </c>
      <c r="F113" s="221" t="s">
        <v>173</v>
      </c>
      <c r="G113" s="219"/>
      <c r="H113" s="222">
        <v>42.5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134</v>
      </c>
      <c r="AU113" s="228" t="s">
        <v>81</v>
      </c>
      <c r="AV113" s="13" t="s">
        <v>81</v>
      </c>
      <c r="AW113" s="13" t="s">
        <v>37</v>
      </c>
      <c r="AX113" s="13" t="s">
        <v>75</v>
      </c>
      <c r="AY113" s="228" t="s">
        <v>110</v>
      </c>
    </row>
    <row r="114" s="13" customFormat="1">
      <c r="A114" s="13"/>
      <c r="B114" s="218"/>
      <c r="C114" s="219"/>
      <c r="D114" s="211" t="s">
        <v>134</v>
      </c>
      <c r="E114" s="220" t="s">
        <v>20</v>
      </c>
      <c r="F114" s="221" t="s">
        <v>174</v>
      </c>
      <c r="G114" s="219"/>
      <c r="H114" s="222">
        <v>35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8" t="s">
        <v>134</v>
      </c>
      <c r="AU114" s="228" t="s">
        <v>81</v>
      </c>
      <c r="AV114" s="13" t="s">
        <v>81</v>
      </c>
      <c r="AW114" s="13" t="s">
        <v>37</v>
      </c>
      <c r="AX114" s="13" t="s">
        <v>75</v>
      </c>
      <c r="AY114" s="228" t="s">
        <v>110</v>
      </c>
    </row>
    <row r="115" s="13" customFormat="1">
      <c r="A115" s="13"/>
      <c r="B115" s="218"/>
      <c r="C115" s="219"/>
      <c r="D115" s="211" t="s">
        <v>134</v>
      </c>
      <c r="E115" s="220" t="s">
        <v>20</v>
      </c>
      <c r="F115" s="221" t="s">
        <v>175</v>
      </c>
      <c r="G115" s="219"/>
      <c r="H115" s="222">
        <v>87.5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134</v>
      </c>
      <c r="AU115" s="228" t="s">
        <v>81</v>
      </c>
      <c r="AV115" s="13" t="s">
        <v>81</v>
      </c>
      <c r="AW115" s="13" t="s">
        <v>37</v>
      </c>
      <c r="AX115" s="13" t="s">
        <v>75</v>
      </c>
      <c r="AY115" s="228" t="s">
        <v>110</v>
      </c>
    </row>
    <row r="116" s="15" customFormat="1">
      <c r="A116" s="15"/>
      <c r="B116" s="239"/>
      <c r="C116" s="240"/>
      <c r="D116" s="211" t="s">
        <v>134</v>
      </c>
      <c r="E116" s="241" t="s">
        <v>20</v>
      </c>
      <c r="F116" s="242" t="s">
        <v>176</v>
      </c>
      <c r="G116" s="240"/>
      <c r="H116" s="243">
        <v>275.5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49" t="s">
        <v>134</v>
      </c>
      <c r="AU116" s="249" t="s">
        <v>81</v>
      </c>
      <c r="AV116" s="15" t="s">
        <v>117</v>
      </c>
      <c r="AW116" s="15" t="s">
        <v>37</v>
      </c>
      <c r="AX116" s="15" t="s">
        <v>75</v>
      </c>
      <c r="AY116" s="249" t="s">
        <v>110</v>
      </c>
    </row>
    <row r="117" s="13" customFormat="1">
      <c r="A117" s="13"/>
      <c r="B117" s="218"/>
      <c r="C117" s="219"/>
      <c r="D117" s="211" t="s">
        <v>134</v>
      </c>
      <c r="E117" s="220" t="s">
        <v>20</v>
      </c>
      <c r="F117" s="221" t="s">
        <v>177</v>
      </c>
      <c r="G117" s="219"/>
      <c r="H117" s="222">
        <v>192.84999999999999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134</v>
      </c>
      <c r="AU117" s="228" t="s">
        <v>81</v>
      </c>
      <c r="AV117" s="13" t="s">
        <v>81</v>
      </c>
      <c r="AW117" s="13" t="s">
        <v>37</v>
      </c>
      <c r="AX117" s="13" t="s">
        <v>22</v>
      </c>
      <c r="AY117" s="228" t="s">
        <v>110</v>
      </c>
    </row>
    <row r="118" s="14" customFormat="1">
      <c r="A118" s="14"/>
      <c r="B118" s="229"/>
      <c r="C118" s="230"/>
      <c r="D118" s="211" t="s">
        <v>134</v>
      </c>
      <c r="E118" s="231" t="s">
        <v>20</v>
      </c>
      <c r="F118" s="232" t="s">
        <v>178</v>
      </c>
      <c r="G118" s="230"/>
      <c r="H118" s="231" t="s">
        <v>20</v>
      </c>
      <c r="I118" s="233"/>
      <c r="J118" s="230"/>
      <c r="K118" s="230"/>
      <c r="L118" s="234"/>
      <c r="M118" s="235"/>
      <c r="N118" s="236"/>
      <c r="O118" s="236"/>
      <c r="P118" s="236"/>
      <c r="Q118" s="236"/>
      <c r="R118" s="236"/>
      <c r="S118" s="236"/>
      <c r="T118" s="23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8" t="s">
        <v>134</v>
      </c>
      <c r="AU118" s="238" t="s">
        <v>81</v>
      </c>
      <c r="AV118" s="14" t="s">
        <v>22</v>
      </c>
      <c r="AW118" s="14" t="s">
        <v>37</v>
      </c>
      <c r="AX118" s="14" t="s">
        <v>75</v>
      </c>
      <c r="AY118" s="238" t="s">
        <v>110</v>
      </c>
    </row>
    <row r="119" s="14" customFormat="1">
      <c r="A119" s="14"/>
      <c r="B119" s="229"/>
      <c r="C119" s="230"/>
      <c r="D119" s="211" t="s">
        <v>134</v>
      </c>
      <c r="E119" s="231" t="s">
        <v>20</v>
      </c>
      <c r="F119" s="232" t="s">
        <v>179</v>
      </c>
      <c r="G119" s="230"/>
      <c r="H119" s="231" t="s">
        <v>20</v>
      </c>
      <c r="I119" s="233"/>
      <c r="J119" s="230"/>
      <c r="K119" s="230"/>
      <c r="L119" s="234"/>
      <c r="M119" s="235"/>
      <c r="N119" s="236"/>
      <c r="O119" s="236"/>
      <c r="P119" s="236"/>
      <c r="Q119" s="236"/>
      <c r="R119" s="236"/>
      <c r="S119" s="236"/>
      <c r="T119" s="23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8" t="s">
        <v>134</v>
      </c>
      <c r="AU119" s="238" t="s">
        <v>81</v>
      </c>
      <c r="AV119" s="14" t="s">
        <v>22</v>
      </c>
      <c r="AW119" s="14" t="s">
        <v>37</v>
      </c>
      <c r="AX119" s="14" t="s">
        <v>75</v>
      </c>
      <c r="AY119" s="238" t="s">
        <v>110</v>
      </c>
    </row>
    <row r="120" s="2" customFormat="1" ht="37.8" customHeight="1">
      <c r="A120" s="39"/>
      <c r="B120" s="40"/>
      <c r="C120" s="198" t="s">
        <v>180</v>
      </c>
      <c r="D120" s="198" t="s">
        <v>112</v>
      </c>
      <c r="E120" s="199" t="s">
        <v>181</v>
      </c>
      <c r="F120" s="200" t="s">
        <v>182</v>
      </c>
      <c r="G120" s="201" t="s">
        <v>166</v>
      </c>
      <c r="H120" s="202">
        <v>82.650000000000006</v>
      </c>
      <c r="I120" s="203"/>
      <c r="J120" s="204">
        <f>ROUND(I120*H120,2)</f>
        <v>0</v>
      </c>
      <c r="K120" s="200" t="s">
        <v>116</v>
      </c>
      <c r="L120" s="45"/>
      <c r="M120" s="205" t="s">
        <v>20</v>
      </c>
      <c r="N120" s="206" t="s">
        <v>46</v>
      </c>
      <c r="O120" s="85"/>
      <c r="P120" s="207">
        <f>O120*H120</f>
        <v>0</v>
      </c>
      <c r="Q120" s="207">
        <v>6.9999999999999994E-05</v>
      </c>
      <c r="R120" s="207">
        <f>Q120*H120</f>
        <v>0.0057854999999999998</v>
      </c>
      <c r="S120" s="207">
        <v>0</v>
      </c>
      <c r="T120" s="20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117</v>
      </c>
      <c r="AT120" s="209" t="s">
        <v>112</v>
      </c>
      <c r="AU120" s="209" t="s">
        <v>81</v>
      </c>
      <c r="AY120" s="18" t="s">
        <v>110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22</v>
      </c>
      <c r="BK120" s="210">
        <f>ROUND(I120*H120,2)</f>
        <v>0</v>
      </c>
      <c r="BL120" s="18" t="s">
        <v>117</v>
      </c>
      <c r="BM120" s="209" t="s">
        <v>183</v>
      </c>
    </row>
    <row r="121" s="2" customFormat="1">
      <c r="A121" s="39"/>
      <c r="B121" s="40"/>
      <c r="C121" s="41"/>
      <c r="D121" s="211" t="s">
        <v>119</v>
      </c>
      <c r="E121" s="41"/>
      <c r="F121" s="212" t="s">
        <v>184</v>
      </c>
      <c r="G121" s="41"/>
      <c r="H121" s="41"/>
      <c r="I121" s="213"/>
      <c r="J121" s="41"/>
      <c r="K121" s="41"/>
      <c r="L121" s="45"/>
      <c r="M121" s="214"/>
      <c r="N121" s="21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119</v>
      </c>
      <c r="AU121" s="18" t="s">
        <v>81</v>
      </c>
    </row>
    <row r="122" s="2" customFormat="1">
      <c r="A122" s="39"/>
      <c r="B122" s="40"/>
      <c r="C122" s="41"/>
      <c r="D122" s="216" t="s">
        <v>121</v>
      </c>
      <c r="E122" s="41"/>
      <c r="F122" s="217" t="s">
        <v>185</v>
      </c>
      <c r="G122" s="41"/>
      <c r="H122" s="41"/>
      <c r="I122" s="213"/>
      <c r="J122" s="41"/>
      <c r="K122" s="41"/>
      <c r="L122" s="45"/>
      <c r="M122" s="214"/>
      <c r="N122" s="21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121</v>
      </c>
      <c r="AU122" s="18" t="s">
        <v>81</v>
      </c>
    </row>
    <row r="123" s="13" customFormat="1">
      <c r="A123" s="13"/>
      <c r="B123" s="218"/>
      <c r="C123" s="219"/>
      <c r="D123" s="211" t="s">
        <v>134</v>
      </c>
      <c r="E123" s="220" t="s">
        <v>20</v>
      </c>
      <c r="F123" s="221" t="s">
        <v>170</v>
      </c>
      <c r="G123" s="219"/>
      <c r="H123" s="222">
        <v>25.5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134</v>
      </c>
      <c r="AU123" s="228" t="s">
        <v>81</v>
      </c>
      <c r="AV123" s="13" t="s">
        <v>81</v>
      </c>
      <c r="AW123" s="13" t="s">
        <v>37</v>
      </c>
      <c r="AX123" s="13" t="s">
        <v>75</v>
      </c>
      <c r="AY123" s="228" t="s">
        <v>110</v>
      </c>
    </row>
    <row r="124" s="13" customFormat="1">
      <c r="A124" s="13"/>
      <c r="B124" s="218"/>
      <c r="C124" s="219"/>
      <c r="D124" s="211" t="s">
        <v>134</v>
      </c>
      <c r="E124" s="220" t="s">
        <v>20</v>
      </c>
      <c r="F124" s="221" t="s">
        <v>171</v>
      </c>
      <c r="G124" s="219"/>
      <c r="H124" s="222">
        <v>50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134</v>
      </c>
      <c r="AU124" s="228" t="s">
        <v>81</v>
      </c>
      <c r="AV124" s="13" t="s">
        <v>81</v>
      </c>
      <c r="AW124" s="13" t="s">
        <v>37</v>
      </c>
      <c r="AX124" s="13" t="s">
        <v>75</v>
      </c>
      <c r="AY124" s="228" t="s">
        <v>110</v>
      </c>
    </row>
    <row r="125" s="13" customFormat="1">
      <c r="A125" s="13"/>
      <c r="B125" s="218"/>
      <c r="C125" s="219"/>
      <c r="D125" s="211" t="s">
        <v>134</v>
      </c>
      <c r="E125" s="220" t="s">
        <v>20</v>
      </c>
      <c r="F125" s="221" t="s">
        <v>172</v>
      </c>
      <c r="G125" s="219"/>
      <c r="H125" s="222">
        <v>35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8" t="s">
        <v>134</v>
      </c>
      <c r="AU125" s="228" t="s">
        <v>81</v>
      </c>
      <c r="AV125" s="13" t="s">
        <v>81</v>
      </c>
      <c r="AW125" s="13" t="s">
        <v>37</v>
      </c>
      <c r="AX125" s="13" t="s">
        <v>75</v>
      </c>
      <c r="AY125" s="228" t="s">
        <v>110</v>
      </c>
    </row>
    <row r="126" s="13" customFormat="1">
      <c r="A126" s="13"/>
      <c r="B126" s="218"/>
      <c r="C126" s="219"/>
      <c r="D126" s="211" t="s">
        <v>134</v>
      </c>
      <c r="E126" s="220" t="s">
        <v>20</v>
      </c>
      <c r="F126" s="221" t="s">
        <v>173</v>
      </c>
      <c r="G126" s="219"/>
      <c r="H126" s="222">
        <v>42.5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8" t="s">
        <v>134</v>
      </c>
      <c r="AU126" s="228" t="s">
        <v>81</v>
      </c>
      <c r="AV126" s="13" t="s">
        <v>81</v>
      </c>
      <c r="AW126" s="13" t="s">
        <v>37</v>
      </c>
      <c r="AX126" s="13" t="s">
        <v>75</v>
      </c>
      <c r="AY126" s="228" t="s">
        <v>110</v>
      </c>
    </row>
    <row r="127" s="13" customFormat="1">
      <c r="A127" s="13"/>
      <c r="B127" s="218"/>
      <c r="C127" s="219"/>
      <c r="D127" s="211" t="s">
        <v>134</v>
      </c>
      <c r="E127" s="220" t="s">
        <v>20</v>
      </c>
      <c r="F127" s="221" t="s">
        <v>174</v>
      </c>
      <c r="G127" s="219"/>
      <c r="H127" s="222">
        <v>35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134</v>
      </c>
      <c r="AU127" s="228" t="s">
        <v>81</v>
      </c>
      <c r="AV127" s="13" t="s">
        <v>81</v>
      </c>
      <c r="AW127" s="13" t="s">
        <v>37</v>
      </c>
      <c r="AX127" s="13" t="s">
        <v>75</v>
      </c>
      <c r="AY127" s="228" t="s">
        <v>110</v>
      </c>
    </row>
    <row r="128" s="13" customFormat="1">
      <c r="A128" s="13"/>
      <c r="B128" s="218"/>
      <c r="C128" s="219"/>
      <c r="D128" s="211" t="s">
        <v>134</v>
      </c>
      <c r="E128" s="220" t="s">
        <v>20</v>
      </c>
      <c r="F128" s="221" t="s">
        <v>175</v>
      </c>
      <c r="G128" s="219"/>
      <c r="H128" s="222">
        <v>87.5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8" t="s">
        <v>134</v>
      </c>
      <c r="AU128" s="228" t="s">
        <v>81</v>
      </c>
      <c r="AV128" s="13" t="s">
        <v>81</v>
      </c>
      <c r="AW128" s="13" t="s">
        <v>37</v>
      </c>
      <c r="AX128" s="13" t="s">
        <v>75</v>
      </c>
      <c r="AY128" s="228" t="s">
        <v>110</v>
      </c>
    </row>
    <row r="129" s="15" customFormat="1">
      <c r="A129" s="15"/>
      <c r="B129" s="239"/>
      <c r="C129" s="240"/>
      <c r="D129" s="211" t="s">
        <v>134</v>
      </c>
      <c r="E129" s="241" t="s">
        <v>20</v>
      </c>
      <c r="F129" s="242" t="s">
        <v>176</v>
      </c>
      <c r="G129" s="240"/>
      <c r="H129" s="243">
        <v>275.5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49" t="s">
        <v>134</v>
      </c>
      <c r="AU129" s="249" t="s">
        <v>81</v>
      </c>
      <c r="AV129" s="15" t="s">
        <v>117</v>
      </c>
      <c r="AW129" s="15" t="s">
        <v>37</v>
      </c>
      <c r="AX129" s="15" t="s">
        <v>75</v>
      </c>
      <c r="AY129" s="249" t="s">
        <v>110</v>
      </c>
    </row>
    <row r="130" s="13" customFormat="1">
      <c r="A130" s="13"/>
      <c r="B130" s="218"/>
      <c r="C130" s="219"/>
      <c r="D130" s="211" t="s">
        <v>134</v>
      </c>
      <c r="E130" s="220" t="s">
        <v>20</v>
      </c>
      <c r="F130" s="221" t="s">
        <v>186</v>
      </c>
      <c r="G130" s="219"/>
      <c r="H130" s="222">
        <v>82.650000000000006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8" t="s">
        <v>134</v>
      </c>
      <c r="AU130" s="228" t="s">
        <v>81</v>
      </c>
      <c r="AV130" s="13" t="s">
        <v>81</v>
      </c>
      <c r="AW130" s="13" t="s">
        <v>37</v>
      </c>
      <c r="AX130" s="13" t="s">
        <v>22</v>
      </c>
      <c r="AY130" s="228" t="s">
        <v>110</v>
      </c>
    </row>
    <row r="131" s="14" customFormat="1">
      <c r="A131" s="14"/>
      <c r="B131" s="229"/>
      <c r="C131" s="230"/>
      <c r="D131" s="211" t="s">
        <v>134</v>
      </c>
      <c r="E131" s="231" t="s">
        <v>20</v>
      </c>
      <c r="F131" s="232" t="s">
        <v>187</v>
      </c>
      <c r="G131" s="230"/>
      <c r="H131" s="231" t="s">
        <v>20</v>
      </c>
      <c r="I131" s="233"/>
      <c r="J131" s="230"/>
      <c r="K131" s="230"/>
      <c r="L131" s="234"/>
      <c r="M131" s="235"/>
      <c r="N131" s="236"/>
      <c r="O131" s="236"/>
      <c r="P131" s="236"/>
      <c r="Q131" s="236"/>
      <c r="R131" s="236"/>
      <c r="S131" s="236"/>
      <c r="T131" s="23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8" t="s">
        <v>134</v>
      </c>
      <c r="AU131" s="238" t="s">
        <v>81</v>
      </c>
      <c r="AV131" s="14" t="s">
        <v>22</v>
      </c>
      <c r="AW131" s="14" t="s">
        <v>37</v>
      </c>
      <c r="AX131" s="14" t="s">
        <v>75</v>
      </c>
      <c r="AY131" s="238" t="s">
        <v>110</v>
      </c>
    </row>
    <row r="132" s="14" customFormat="1">
      <c r="A132" s="14"/>
      <c r="B132" s="229"/>
      <c r="C132" s="230"/>
      <c r="D132" s="211" t="s">
        <v>134</v>
      </c>
      <c r="E132" s="231" t="s">
        <v>20</v>
      </c>
      <c r="F132" s="232" t="s">
        <v>179</v>
      </c>
      <c r="G132" s="230"/>
      <c r="H132" s="231" t="s">
        <v>20</v>
      </c>
      <c r="I132" s="233"/>
      <c r="J132" s="230"/>
      <c r="K132" s="230"/>
      <c r="L132" s="234"/>
      <c r="M132" s="235"/>
      <c r="N132" s="236"/>
      <c r="O132" s="236"/>
      <c r="P132" s="236"/>
      <c r="Q132" s="236"/>
      <c r="R132" s="236"/>
      <c r="S132" s="236"/>
      <c r="T132" s="23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8" t="s">
        <v>134</v>
      </c>
      <c r="AU132" s="238" t="s">
        <v>81</v>
      </c>
      <c r="AV132" s="14" t="s">
        <v>22</v>
      </c>
      <c r="AW132" s="14" t="s">
        <v>37</v>
      </c>
      <c r="AX132" s="14" t="s">
        <v>75</v>
      </c>
      <c r="AY132" s="238" t="s">
        <v>110</v>
      </c>
    </row>
    <row r="133" s="2" customFormat="1" ht="24.15" customHeight="1">
      <c r="A133" s="39"/>
      <c r="B133" s="40"/>
      <c r="C133" s="198" t="s">
        <v>27</v>
      </c>
      <c r="D133" s="198" t="s">
        <v>112</v>
      </c>
      <c r="E133" s="199" t="s">
        <v>188</v>
      </c>
      <c r="F133" s="200" t="s">
        <v>189</v>
      </c>
      <c r="G133" s="201" t="s">
        <v>166</v>
      </c>
      <c r="H133" s="202">
        <v>4</v>
      </c>
      <c r="I133" s="203"/>
      <c r="J133" s="204">
        <f>ROUND(I133*H133,2)</f>
        <v>0</v>
      </c>
      <c r="K133" s="200" t="s">
        <v>116</v>
      </c>
      <c r="L133" s="45"/>
      <c r="M133" s="205" t="s">
        <v>20</v>
      </c>
      <c r="N133" s="206" t="s">
        <v>46</v>
      </c>
      <c r="O133" s="85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9" t="s">
        <v>117</v>
      </c>
      <c r="AT133" s="209" t="s">
        <v>112</v>
      </c>
      <c r="AU133" s="209" t="s">
        <v>81</v>
      </c>
      <c r="AY133" s="18" t="s">
        <v>110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8" t="s">
        <v>22</v>
      </c>
      <c r="BK133" s="210">
        <f>ROUND(I133*H133,2)</f>
        <v>0</v>
      </c>
      <c r="BL133" s="18" t="s">
        <v>117</v>
      </c>
      <c r="BM133" s="209" t="s">
        <v>190</v>
      </c>
    </row>
    <row r="134" s="2" customFormat="1">
      <c r="A134" s="39"/>
      <c r="B134" s="40"/>
      <c r="C134" s="41"/>
      <c r="D134" s="211" t="s">
        <v>119</v>
      </c>
      <c r="E134" s="41"/>
      <c r="F134" s="212" t="s">
        <v>191</v>
      </c>
      <c r="G134" s="41"/>
      <c r="H134" s="41"/>
      <c r="I134" s="213"/>
      <c r="J134" s="41"/>
      <c r="K134" s="41"/>
      <c r="L134" s="45"/>
      <c r="M134" s="214"/>
      <c r="N134" s="21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119</v>
      </c>
      <c r="AU134" s="18" t="s">
        <v>81</v>
      </c>
    </row>
    <row r="135" s="2" customFormat="1">
      <c r="A135" s="39"/>
      <c r="B135" s="40"/>
      <c r="C135" s="41"/>
      <c r="D135" s="216" t="s">
        <v>121</v>
      </c>
      <c r="E135" s="41"/>
      <c r="F135" s="217" t="s">
        <v>192</v>
      </c>
      <c r="G135" s="41"/>
      <c r="H135" s="41"/>
      <c r="I135" s="213"/>
      <c r="J135" s="41"/>
      <c r="K135" s="41"/>
      <c r="L135" s="45"/>
      <c r="M135" s="214"/>
      <c r="N135" s="21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121</v>
      </c>
      <c r="AU135" s="18" t="s">
        <v>81</v>
      </c>
    </row>
    <row r="136" s="2" customFormat="1" ht="24.15" customHeight="1">
      <c r="A136" s="39"/>
      <c r="B136" s="40"/>
      <c r="C136" s="198" t="s">
        <v>193</v>
      </c>
      <c r="D136" s="198" t="s">
        <v>112</v>
      </c>
      <c r="E136" s="199" t="s">
        <v>194</v>
      </c>
      <c r="F136" s="200" t="s">
        <v>195</v>
      </c>
      <c r="G136" s="201" t="s">
        <v>166</v>
      </c>
      <c r="H136" s="202">
        <v>0.71999999999999997</v>
      </c>
      <c r="I136" s="203"/>
      <c r="J136" s="204">
        <f>ROUND(I136*H136,2)</f>
        <v>0</v>
      </c>
      <c r="K136" s="200" t="s">
        <v>116</v>
      </c>
      <c r="L136" s="45"/>
      <c r="M136" s="205" t="s">
        <v>20</v>
      </c>
      <c r="N136" s="206" t="s">
        <v>46</v>
      </c>
      <c r="O136" s="85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9" t="s">
        <v>117</v>
      </c>
      <c r="AT136" s="209" t="s">
        <v>112</v>
      </c>
      <c r="AU136" s="209" t="s">
        <v>81</v>
      </c>
      <c r="AY136" s="18" t="s">
        <v>110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22</v>
      </c>
      <c r="BK136" s="210">
        <f>ROUND(I136*H136,2)</f>
        <v>0</v>
      </c>
      <c r="BL136" s="18" t="s">
        <v>117</v>
      </c>
      <c r="BM136" s="209" t="s">
        <v>196</v>
      </c>
    </row>
    <row r="137" s="2" customFormat="1">
      <c r="A137" s="39"/>
      <c r="B137" s="40"/>
      <c r="C137" s="41"/>
      <c r="D137" s="211" t="s">
        <v>119</v>
      </c>
      <c r="E137" s="41"/>
      <c r="F137" s="212" t="s">
        <v>197</v>
      </c>
      <c r="G137" s="41"/>
      <c r="H137" s="41"/>
      <c r="I137" s="213"/>
      <c r="J137" s="41"/>
      <c r="K137" s="41"/>
      <c r="L137" s="45"/>
      <c r="M137" s="214"/>
      <c r="N137" s="21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119</v>
      </c>
      <c r="AU137" s="18" t="s">
        <v>81</v>
      </c>
    </row>
    <row r="138" s="2" customFormat="1">
      <c r="A138" s="39"/>
      <c r="B138" s="40"/>
      <c r="C138" s="41"/>
      <c r="D138" s="216" t="s">
        <v>121</v>
      </c>
      <c r="E138" s="41"/>
      <c r="F138" s="217" t="s">
        <v>198</v>
      </c>
      <c r="G138" s="41"/>
      <c r="H138" s="41"/>
      <c r="I138" s="213"/>
      <c r="J138" s="41"/>
      <c r="K138" s="41"/>
      <c r="L138" s="45"/>
      <c r="M138" s="214"/>
      <c r="N138" s="21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121</v>
      </c>
      <c r="AU138" s="18" t="s">
        <v>81</v>
      </c>
    </row>
    <row r="139" s="13" customFormat="1">
      <c r="A139" s="13"/>
      <c r="B139" s="218"/>
      <c r="C139" s="219"/>
      <c r="D139" s="211" t="s">
        <v>134</v>
      </c>
      <c r="E139" s="220" t="s">
        <v>20</v>
      </c>
      <c r="F139" s="221" t="s">
        <v>199</v>
      </c>
      <c r="G139" s="219"/>
      <c r="H139" s="222">
        <v>0.71999999999999997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134</v>
      </c>
      <c r="AU139" s="228" t="s">
        <v>81</v>
      </c>
      <c r="AV139" s="13" t="s">
        <v>81</v>
      </c>
      <c r="AW139" s="13" t="s">
        <v>37</v>
      </c>
      <c r="AX139" s="13" t="s">
        <v>22</v>
      </c>
      <c r="AY139" s="228" t="s">
        <v>110</v>
      </c>
    </row>
    <row r="140" s="14" customFormat="1">
      <c r="A140" s="14"/>
      <c r="B140" s="229"/>
      <c r="C140" s="230"/>
      <c r="D140" s="211" t="s">
        <v>134</v>
      </c>
      <c r="E140" s="231" t="s">
        <v>20</v>
      </c>
      <c r="F140" s="232" t="s">
        <v>200</v>
      </c>
      <c r="G140" s="230"/>
      <c r="H140" s="231" t="s">
        <v>20</v>
      </c>
      <c r="I140" s="233"/>
      <c r="J140" s="230"/>
      <c r="K140" s="230"/>
      <c r="L140" s="234"/>
      <c r="M140" s="235"/>
      <c r="N140" s="236"/>
      <c r="O140" s="236"/>
      <c r="P140" s="236"/>
      <c r="Q140" s="236"/>
      <c r="R140" s="236"/>
      <c r="S140" s="236"/>
      <c r="T140" s="23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8" t="s">
        <v>134</v>
      </c>
      <c r="AU140" s="238" t="s">
        <v>81</v>
      </c>
      <c r="AV140" s="14" t="s">
        <v>22</v>
      </c>
      <c r="AW140" s="14" t="s">
        <v>37</v>
      </c>
      <c r="AX140" s="14" t="s">
        <v>75</v>
      </c>
      <c r="AY140" s="238" t="s">
        <v>110</v>
      </c>
    </row>
    <row r="141" s="2" customFormat="1" ht="33" customHeight="1">
      <c r="A141" s="39"/>
      <c r="B141" s="40"/>
      <c r="C141" s="198" t="s">
        <v>201</v>
      </c>
      <c r="D141" s="198" t="s">
        <v>112</v>
      </c>
      <c r="E141" s="199" t="s">
        <v>202</v>
      </c>
      <c r="F141" s="200" t="s">
        <v>203</v>
      </c>
      <c r="G141" s="201" t="s">
        <v>166</v>
      </c>
      <c r="H141" s="202">
        <v>62.75</v>
      </c>
      <c r="I141" s="203"/>
      <c r="J141" s="204">
        <f>ROUND(I141*H141,2)</f>
        <v>0</v>
      </c>
      <c r="K141" s="200" t="s">
        <v>116</v>
      </c>
      <c r="L141" s="45"/>
      <c r="M141" s="205" t="s">
        <v>20</v>
      </c>
      <c r="N141" s="206" t="s">
        <v>46</v>
      </c>
      <c r="O141" s="85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9" t="s">
        <v>117</v>
      </c>
      <c r="AT141" s="209" t="s">
        <v>112</v>
      </c>
      <c r="AU141" s="209" t="s">
        <v>81</v>
      </c>
      <c r="AY141" s="18" t="s">
        <v>110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8" t="s">
        <v>22</v>
      </c>
      <c r="BK141" s="210">
        <f>ROUND(I141*H141,2)</f>
        <v>0</v>
      </c>
      <c r="BL141" s="18" t="s">
        <v>117</v>
      </c>
      <c r="BM141" s="209" t="s">
        <v>204</v>
      </c>
    </row>
    <row r="142" s="2" customFormat="1">
      <c r="A142" s="39"/>
      <c r="B142" s="40"/>
      <c r="C142" s="41"/>
      <c r="D142" s="211" t="s">
        <v>119</v>
      </c>
      <c r="E142" s="41"/>
      <c r="F142" s="212" t="s">
        <v>205</v>
      </c>
      <c r="G142" s="41"/>
      <c r="H142" s="41"/>
      <c r="I142" s="213"/>
      <c r="J142" s="41"/>
      <c r="K142" s="41"/>
      <c r="L142" s="45"/>
      <c r="M142" s="214"/>
      <c r="N142" s="21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119</v>
      </c>
      <c r="AU142" s="18" t="s">
        <v>81</v>
      </c>
    </row>
    <row r="143" s="2" customFormat="1">
      <c r="A143" s="39"/>
      <c r="B143" s="40"/>
      <c r="C143" s="41"/>
      <c r="D143" s="216" t="s">
        <v>121</v>
      </c>
      <c r="E143" s="41"/>
      <c r="F143" s="217" t="s">
        <v>206</v>
      </c>
      <c r="G143" s="41"/>
      <c r="H143" s="41"/>
      <c r="I143" s="213"/>
      <c r="J143" s="41"/>
      <c r="K143" s="41"/>
      <c r="L143" s="45"/>
      <c r="M143" s="214"/>
      <c r="N143" s="21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121</v>
      </c>
      <c r="AU143" s="18" t="s">
        <v>81</v>
      </c>
    </row>
    <row r="144" s="13" customFormat="1">
      <c r="A144" s="13"/>
      <c r="B144" s="218"/>
      <c r="C144" s="219"/>
      <c r="D144" s="211" t="s">
        <v>134</v>
      </c>
      <c r="E144" s="220" t="s">
        <v>20</v>
      </c>
      <c r="F144" s="221" t="s">
        <v>207</v>
      </c>
      <c r="G144" s="219"/>
      <c r="H144" s="222">
        <v>34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134</v>
      </c>
      <c r="AU144" s="228" t="s">
        <v>81</v>
      </c>
      <c r="AV144" s="13" t="s">
        <v>81</v>
      </c>
      <c r="AW144" s="13" t="s">
        <v>37</v>
      </c>
      <c r="AX144" s="13" t="s">
        <v>75</v>
      </c>
      <c r="AY144" s="228" t="s">
        <v>110</v>
      </c>
    </row>
    <row r="145" s="13" customFormat="1">
      <c r="A145" s="13"/>
      <c r="B145" s="218"/>
      <c r="C145" s="219"/>
      <c r="D145" s="211" t="s">
        <v>134</v>
      </c>
      <c r="E145" s="220" t="s">
        <v>20</v>
      </c>
      <c r="F145" s="221" t="s">
        <v>208</v>
      </c>
      <c r="G145" s="219"/>
      <c r="H145" s="222">
        <v>28.75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8" t="s">
        <v>134</v>
      </c>
      <c r="AU145" s="228" t="s">
        <v>81</v>
      </c>
      <c r="AV145" s="13" t="s">
        <v>81</v>
      </c>
      <c r="AW145" s="13" t="s">
        <v>37</v>
      </c>
      <c r="AX145" s="13" t="s">
        <v>75</v>
      </c>
      <c r="AY145" s="228" t="s">
        <v>110</v>
      </c>
    </row>
    <row r="146" s="15" customFormat="1">
      <c r="A146" s="15"/>
      <c r="B146" s="239"/>
      <c r="C146" s="240"/>
      <c r="D146" s="211" t="s">
        <v>134</v>
      </c>
      <c r="E146" s="241" t="s">
        <v>20</v>
      </c>
      <c r="F146" s="242" t="s">
        <v>176</v>
      </c>
      <c r="G146" s="240"/>
      <c r="H146" s="243">
        <v>62.75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49" t="s">
        <v>134</v>
      </c>
      <c r="AU146" s="249" t="s">
        <v>81</v>
      </c>
      <c r="AV146" s="15" t="s">
        <v>117</v>
      </c>
      <c r="AW146" s="15" t="s">
        <v>37</v>
      </c>
      <c r="AX146" s="15" t="s">
        <v>22</v>
      </c>
      <c r="AY146" s="249" t="s">
        <v>110</v>
      </c>
    </row>
    <row r="147" s="2" customFormat="1" ht="21.75" customHeight="1">
      <c r="A147" s="39"/>
      <c r="B147" s="40"/>
      <c r="C147" s="198" t="s">
        <v>209</v>
      </c>
      <c r="D147" s="198" t="s">
        <v>112</v>
      </c>
      <c r="E147" s="199" t="s">
        <v>210</v>
      </c>
      <c r="F147" s="200" t="s">
        <v>211</v>
      </c>
      <c r="G147" s="201" t="s">
        <v>115</v>
      </c>
      <c r="H147" s="202">
        <v>68</v>
      </c>
      <c r="I147" s="203"/>
      <c r="J147" s="204">
        <f>ROUND(I147*H147,2)</f>
        <v>0</v>
      </c>
      <c r="K147" s="200" t="s">
        <v>116</v>
      </c>
      <c r="L147" s="45"/>
      <c r="M147" s="205" t="s">
        <v>20</v>
      </c>
      <c r="N147" s="206" t="s">
        <v>46</v>
      </c>
      <c r="O147" s="85"/>
      <c r="P147" s="207">
        <f>O147*H147</f>
        <v>0</v>
      </c>
      <c r="Q147" s="207">
        <v>0.00083850999999999999</v>
      </c>
      <c r="R147" s="207">
        <f>Q147*H147</f>
        <v>0.057018680000000002</v>
      </c>
      <c r="S147" s="207">
        <v>0</v>
      </c>
      <c r="T147" s="20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9" t="s">
        <v>117</v>
      </c>
      <c r="AT147" s="209" t="s">
        <v>112</v>
      </c>
      <c r="AU147" s="209" t="s">
        <v>81</v>
      </c>
      <c r="AY147" s="18" t="s">
        <v>110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8" t="s">
        <v>22</v>
      </c>
      <c r="BK147" s="210">
        <f>ROUND(I147*H147,2)</f>
        <v>0</v>
      </c>
      <c r="BL147" s="18" t="s">
        <v>117</v>
      </c>
      <c r="BM147" s="209" t="s">
        <v>212</v>
      </c>
    </row>
    <row r="148" s="2" customFormat="1">
      <c r="A148" s="39"/>
      <c r="B148" s="40"/>
      <c r="C148" s="41"/>
      <c r="D148" s="211" t="s">
        <v>119</v>
      </c>
      <c r="E148" s="41"/>
      <c r="F148" s="212" t="s">
        <v>213</v>
      </c>
      <c r="G148" s="41"/>
      <c r="H148" s="41"/>
      <c r="I148" s="213"/>
      <c r="J148" s="41"/>
      <c r="K148" s="41"/>
      <c r="L148" s="45"/>
      <c r="M148" s="214"/>
      <c r="N148" s="21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119</v>
      </c>
      <c r="AU148" s="18" t="s">
        <v>81</v>
      </c>
    </row>
    <row r="149" s="2" customFormat="1">
      <c r="A149" s="39"/>
      <c r="B149" s="40"/>
      <c r="C149" s="41"/>
      <c r="D149" s="216" t="s">
        <v>121</v>
      </c>
      <c r="E149" s="41"/>
      <c r="F149" s="217" t="s">
        <v>214</v>
      </c>
      <c r="G149" s="41"/>
      <c r="H149" s="41"/>
      <c r="I149" s="213"/>
      <c r="J149" s="41"/>
      <c r="K149" s="41"/>
      <c r="L149" s="45"/>
      <c r="M149" s="214"/>
      <c r="N149" s="21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121</v>
      </c>
      <c r="AU149" s="18" t="s">
        <v>81</v>
      </c>
    </row>
    <row r="150" s="13" customFormat="1">
      <c r="A150" s="13"/>
      <c r="B150" s="218"/>
      <c r="C150" s="219"/>
      <c r="D150" s="211" t="s">
        <v>134</v>
      </c>
      <c r="E150" s="220" t="s">
        <v>20</v>
      </c>
      <c r="F150" s="221" t="s">
        <v>215</v>
      </c>
      <c r="G150" s="219"/>
      <c r="H150" s="222">
        <v>68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8" t="s">
        <v>134</v>
      </c>
      <c r="AU150" s="228" t="s">
        <v>81</v>
      </c>
      <c r="AV150" s="13" t="s">
        <v>81</v>
      </c>
      <c r="AW150" s="13" t="s">
        <v>37</v>
      </c>
      <c r="AX150" s="13" t="s">
        <v>22</v>
      </c>
      <c r="AY150" s="228" t="s">
        <v>110</v>
      </c>
    </row>
    <row r="151" s="14" customFormat="1">
      <c r="A151" s="14"/>
      <c r="B151" s="229"/>
      <c r="C151" s="230"/>
      <c r="D151" s="211" t="s">
        <v>134</v>
      </c>
      <c r="E151" s="231" t="s">
        <v>20</v>
      </c>
      <c r="F151" s="232" t="s">
        <v>216</v>
      </c>
      <c r="G151" s="230"/>
      <c r="H151" s="231" t="s">
        <v>20</v>
      </c>
      <c r="I151" s="233"/>
      <c r="J151" s="230"/>
      <c r="K151" s="230"/>
      <c r="L151" s="234"/>
      <c r="M151" s="235"/>
      <c r="N151" s="236"/>
      <c r="O151" s="236"/>
      <c r="P151" s="236"/>
      <c r="Q151" s="236"/>
      <c r="R151" s="236"/>
      <c r="S151" s="236"/>
      <c r="T151" s="23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8" t="s">
        <v>134</v>
      </c>
      <c r="AU151" s="238" t="s">
        <v>81</v>
      </c>
      <c r="AV151" s="14" t="s">
        <v>22</v>
      </c>
      <c r="AW151" s="14" t="s">
        <v>37</v>
      </c>
      <c r="AX151" s="14" t="s">
        <v>75</v>
      </c>
      <c r="AY151" s="238" t="s">
        <v>110</v>
      </c>
    </row>
    <row r="152" s="2" customFormat="1" ht="24.15" customHeight="1">
      <c r="A152" s="39"/>
      <c r="B152" s="40"/>
      <c r="C152" s="198" t="s">
        <v>217</v>
      </c>
      <c r="D152" s="198" t="s">
        <v>112</v>
      </c>
      <c r="E152" s="199" t="s">
        <v>218</v>
      </c>
      <c r="F152" s="200" t="s">
        <v>219</v>
      </c>
      <c r="G152" s="201" t="s">
        <v>115</v>
      </c>
      <c r="H152" s="202">
        <v>57.5</v>
      </c>
      <c r="I152" s="203"/>
      <c r="J152" s="204">
        <f>ROUND(I152*H152,2)</f>
        <v>0</v>
      </c>
      <c r="K152" s="200" t="s">
        <v>116</v>
      </c>
      <c r="L152" s="45"/>
      <c r="M152" s="205" t="s">
        <v>20</v>
      </c>
      <c r="N152" s="206" t="s">
        <v>46</v>
      </c>
      <c r="O152" s="85"/>
      <c r="P152" s="207">
        <f>O152*H152</f>
        <v>0</v>
      </c>
      <c r="Q152" s="207">
        <v>0.00085132000000000003</v>
      </c>
      <c r="R152" s="207">
        <f>Q152*H152</f>
        <v>0.048950899999999999</v>
      </c>
      <c r="S152" s="207">
        <v>0</v>
      </c>
      <c r="T152" s="20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9" t="s">
        <v>117</v>
      </c>
      <c r="AT152" s="209" t="s">
        <v>112</v>
      </c>
      <c r="AU152" s="209" t="s">
        <v>81</v>
      </c>
      <c r="AY152" s="18" t="s">
        <v>110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8" t="s">
        <v>22</v>
      </c>
      <c r="BK152" s="210">
        <f>ROUND(I152*H152,2)</f>
        <v>0</v>
      </c>
      <c r="BL152" s="18" t="s">
        <v>117</v>
      </c>
      <c r="BM152" s="209" t="s">
        <v>220</v>
      </c>
    </row>
    <row r="153" s="2" customFormat="1">
      <c r="A153" s="39"/>
      <c r="B153" s="40"/>
      <c r="C153" s="41"/>
      <c r="D153" s="211" t="s">
        <v>119</v>
      </c>
      <c r="E153" s="41"/>
      <c r="F153" s="212" t="s">
        <v>221</v>
      </c>
      <c r="G153" s="41"/>
      <c r="H153" s="41"/>
      <c r="I153" s="213"/>
      <c r="J153" s="41"/>
      <c r="K153" s="41"/>
      <c r="L153" s="45"/>
      <c r="M153" s="214"/>
      <c r="N153" s="21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119</v>
      </c>
      <c r="AU153" s="18" t="s">
        <v>81</v>
      </c>
    </row>
    <row r="154" s="2" customFormat="1">
      <c r="A154" s="39"/>
      <c r="B154" s="40"/>
      <c r="C154" s="41"/>
      <c r="D154" s="216" t="s">
        <v>121</v>
      </c>
      <c r="E154" s="41"/>
      <c r="F154" s="217" t="s">
        <v>222</v>
      </c>
      <c r="G154" s="41"/>
      <c r="H154" s="41"/>
      <c r="I154" s="213"/>
      <c r="J154" s="41"/>
      <c r="K154" s="41"/>
      <c r="L154" s="45"/>
      <c r="M154" s="214"/>
      <c r="N154" s="21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121</v>
      </c>
      <c r="AU154" s="18" t="s">
        <v>81</v>
      </c>
    </row>
    <row r="155" s="13" customFormat="1">
      <c r="A155" s="13"/>
      <c r="B155" s="218"/>
      <c r="C155" s="219"/>
      <c r="D155" s="211" t="s">
        <v>134</v>
      </c>
      <c r="E155" s="220" t="s">
        <v>20</v>
      </c>
      <c r="F155" s="221" t="s">
        <v>223</v>
      </c>
      <c r="G155" s="219"/>
      <c r="H155" s="222">
        <v>57.5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8" t="s">
        <v>134</v>
      </c>
      <c r="AU155" s="228" t="s">
        <v>81</v>
      </c>
      <c r="AV155" s="13" t="s">
        <v>81</v>
      </c>
      <c r="AW155" s="13" t="s">
        <v>37</v>
      </c>
      <c r="AX155" s="13" t="s">
        <v>22</v>
      </c>
      <c r="AY155" s="228" t="s">
        <v>110</v>
      </c>
    </row>
    <row r="156" s="14" customFormat="1">
      <c r="A156" s="14"/>
      <c r="B156" s="229"/>
      <c r="C156" s="230"/>
      <c r="D156" s="211" t="s">
        <v>134</v>
      </c>
      <c r="E156" s="231" t="s">
        <v>20</v>
      </c>
      <c r="F156" s="232" t="s">
        <v>224</v>
      </c>
      <c r="G156" s="230"/>
      <c r="H156" s="231" t="s">
        <v>20</v>
      </c>
      <c r="I156" s="233"/>
      <c r="J156" s="230"/>
      <c r="K156" s="230"/>
      <c r="L156" s="234"/>
      <c r="M156" s="235"/>
      <c r="N156" s="236"/>
      <c r="O156" s="236"/>
      <c r="P156" s="236"/>
      <c r="Q156" s="236"/>
      <c r="R156" s="236"/>
      <c r="S156" s="236"/>
      <c r="T156" s="23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8" t="s">
        <v>134</v>
      </c>
      <c r="AU156" s="238" t="s">
        <v>81</v>
      </c>
      <c r="AV156" s="14" t="s">
        <v>22</v>
      </c>
      <c r="AW156" s="14" t="s">
        <v>37</v>
      </c>
      <c r="AX156" s="14" t="s">
        <v>75</v>
      </c>
      <c r="AY156" s="238" t="s">
        <v>110</v>
      </c>
    </row>
    <row r="157" s="2" customFormat="1" ht="24.15" customHeight="1">
      <c r="A157" s="39"/>
      <c r="B157" s="40"/>
      <c r="C157" s="198" t="s">
        <v>8</v>
      </c>
      <c r="D157" s="198" t="s">
        <v>112</v>
      </c>
      <c r="E157" s="199" t="s">
        <v>225</v>
      </c>
      <c r="F157" s="200" t="s">
        <v>226</v>
      </c>
      <c r="G157" s="201" t="s">
        <v>115</v>
      </c>
      <c r="H157" s="202">
        <v>68</v>
      </c>
      <c r="I157" s="203"/>
      <c r="J157" s="204">
        <f>ROUND(I157*H157,2)</f>
        <v>0</v>
      </c>
      <c r="K157" s="200" t="s">
        <v>116</v>
      </c>
      <c r="L157" s="45"/>
      <c r="M157" s="205" t="s">
        <v>20</v>
      </c>
      <c r="N157" s="206" t="s">
        <v>46</v>
      </c>
      <c r="O157" s="85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9" t="s">
        <v>117</v>
      </c>
      <c r="AT157" s="209" t="s">
        <v>112</v>
      </c>
      <c r="AU157" s="209" t="s">
        <v>81</v>
      </c>
      <c r="AY157" s="18" t="s">
        <v>110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8" t="s">
        <v>22</v>
      </c>
      <c r="BK157" s="210">
        <f>ROUND(I157*H157,2)</f>
        <v>0</v>
      </c>
      <c r="BL157" s="18" t="s">
        <v>117</v>
      </c>
      <c r="BM157" s="209" t="s">
        <v>227</v>
      </c>
    </row>
    <row r="158" s="2" customFormat="1">
      <c r="A158" s="39"/>
      <c r="B158" s="40"/>
      <c r="C158" s="41"/>
      <c r="D158" s="211" t="s">
        <v>119</v>
      </c>
      <c r="E158" s="41"/>
      <c r="F158" s="212" t="s">
        <v>228</v>
      </c>
      <c r="G158" s="41"/>
      <c r="H158" s="41"/>
      <c r="I158" s="213"/>
      <c r="J158" s="41"/>
      <c r="K158" s="41"/>
      <c r="L158" s="45"/>
      <c r="M158" s="214"/>
      <c r="N158" s="21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119</v>
      </c>
      <c r="AU158" s="18" t="s">
        <v>81</v>
      </c>
    </row>
    <row r="159" s="2" customFormat="1">
      <c r="A159" s="39"/>
      <c r="B159" s="40"/>
      <c r="C159" s="41"/>
      <c r="D159" s="216" t="s">
        <v>121</v>
      </c>
      <c r="E159" s="41"/>
      <c r="F159" s="217" t="s">
        <v>229</v>
      </c>
      <c r="G159" s="41"/>
      <c r="H159" s="41"/>
      <c r="I159" s="213"/>
      <c r="J159" s="41"/>
      <c r="K159" s="41"/>
      <c r="L159" s="45"/>
      <c r="M159" s="214"/>
      <c r="N159" s="215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121</v>
      </c>
      <c r="AU159" s="18" t="s">
        <v>81</v>
      </c>
    </row>
    <row r="160" s="2" customFormat="1" ht="24.15" customHeight="1">
      <c r="A160" s="39"/>
      <c r="B160" s="40"/>
      <c r="C160" s="198" t="s">
        <v>230</v>
      </c>
      <c r="D160" s="198" t="s">
        <v>112</v>
      </c>
      <c r="E160" s="199" t="s">
        <v>231</v>
      </c>
      <c r="F160" s="200" t="s">
        <v>232</v>
      </c>
      <c r="G160" s="201" t="s">
        <v>115</v>
      </c>
      <c r="H160" s="202">
        <v>57.5</v>
      </c>
      <c r="I160" s="203"/>
      <c r="J160" s="204">
        <f>ROUND(I160*H160,2)</f>
        <v>0</v>
      </c>
      <c r="K160" s="200" t="s">
        <v>116</v>
      </c>
      <c r="L160" s="45"/>
      <c r="M160" s="205" t="s">
        <v>20</v>
      </c>
      <c r="N160" s="206" t="s">
        <v>46</v>
      </c>
      <c r="O160" s="85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9" t="s">
        <v>117</v>
      </c>
      <c r="AT160" s="209" t="s">
        <v>112</v>
      </c>
      <c r="AU160" s="209" t="s">
        <v>81</v>
      </c>
      <c r="AY160" s="18" t="s">
        <v>110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8" t="s">
        <v>22</v>
      </c>
      <c r="BK160" s="210">
        <f>ROUND(I160*H160,2)</f>
        <v>0</v>
      </c>
      <c r="BL160" s="18" t="s">
        <v>117</v>
      </c>
      <c r="BM160" s="209" t="s">
        <v>233</v>
      </c>
    </row>
    <row r="161" s="2" customFormat="1">
      <c r="A161" s="39"/>
      <c r="B161" s="40"/>
      <c r="C161" s="41"/>
      <c r="D161" s="211" t="s">
        <v>119</v>
      </c>
      <c r="E161" s="41"/>
      <c r="F161" s="212" t="s">
        <v>234</v>
      </c>
      <c r="G161" s="41"/>
      <c r="H161" s="41"/>
      <c r="I161" s="213"/>
      <c r="J161" s="41"/>
      <c r="K161" s="41"/>
      <c r="L161" s="45"/>
      <c r="M161" s="214"/>
      <c r="N161" s="21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119</v>
      </c>
      <c r="AU161" s="18" t="s">
        <v>81</v>
      </c>
    </row>
    <row r="162" s="2" customFormat="1">
      <c r="A162" s="39"/>
      <c r="B162" s="40"/>
      <c r="C162" s="41"/>
      <c r="D162" s="216" t="s">
        <v>121</v>
      </c>
      <c r="E162" s="41"/>
      <c r="F162" s="217" t="s">
        <v>235</v>
      </c>
      <c r="G162" s="41"/>
      <c r="H162" s="41"/>
      <c r="I162" s="213"/>
      <c r="J162" s="41"/>
      <c r="K162" s="41"/>
      <c r="L162" s="45"/>
      <c r="M162" s="214"/>
      <c r="N162" s="21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121</v>
      </c>
      <c r="AU162" s="18" t="s">
        <v>81</v>
      </c>
    </row>
    <row r="163" s="2" customFormat="1" ht="24.15" customHeight="1">
      <c r="A163" s="39"/>
      <c r="B163" s="40"/>
      <c r="C163" s="198" t="s">
        <v>236</v>
      </c>
      <c r="D163" s="198" t="s">
        <v>112</v>
      </c>
      <c r="E163" s="199" t="s">
        <v>237</v>
      </c>
      <c r="F163" s="200" t="s">
        <v>238</v>
      </c>
      <c r="G163" s="201" t="s">
        <v>166</v>
      </c>
      <c r="H163" s="202">
        <v>137.75</v>
      </c>
      <c r="I163" s="203"/>
      <c r="J163" s="204">
        <f>ROUND(I163*H163,2)</f>
        <v>0</v>
      </c>
      <c r="K163" s="200" t="s">
        <v>116</v>
      </c>
      <c r="L163" s="45"/>
      <c r="M163" s="205" t="s">
        <v>20</v>
      </c>
      <c r="N163" s="206" t="s">
        <v>46</v>
      </c>
      <c r="O163" s="85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9" t="s">
        <v>117</v>
      </c>
      <c r="AT163" s="209" t="s">
        <v>112</v>
      </c>
      <c r="AU163" s="209" t="s">
        <v>81</v>
      </c>
      <c r="AY163" s="18" t="s">
        <v>110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8" t="s">
        <v>22</v>
      </c>
      <c r="BK163" s="210">
        <f>ROUND(I163*H163,2)</f>
        <v>0</v>
      </c>
      <c r="BL163" s="18" t="s">
        <v>117</v>
      </c>
      <c r="BM163" s="209" t="s">
        <v>239</v>
      </c>
    </row>
    <row r="164" s="2" customFormat="1">
      <c r="A164" s="39"/>
      <c r="B164" s="40"/>
      <c r="C164" s="41"/>
      <c r="D164" s="211" t="s">
        <v>119</v>
      </c>
      <c r="E164" s="41"/>
      <c r="F164" s="212" t="s">
        <v>240</v>
      </c>
      <c r="G164" s="41"/>
      <c r="H164" s="41"/>
      <c r="I164" s="213"/>
      <c r="J164" s="41"/>
      <c r="K164" s="41"/>
      <c r="L164" s="45"/>
      <c r="M164" s="214"/>
      <c r="N164" s="21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119</v>
      </c>
      <c r="AU164" s="18" t="s">
        <v>81</v>
      </c>
    </row>
    <row r="165" s="2" customFormat="1">
      <c r="A165" s="39"/>
      <c r="B165" s="40"/>
      <c r="C165" s="41"/>
      <c r="D165" s="216" t="s">
        <v>121</v>
      </c>
      <c r="E165" s="41"/>
      <c r="F165" s="217" t="s">
        <v>241</v>
      </c>
      <c r="G165" s="41"/>
      <c r="H165" s="41"/>
      <c r="I165" s="213"/>
      <c r="J165" s="41"/>
      <c r="K165" s="41"/>
      <c r="L165" s="45"/>
      <c r="M165" s="214"/>
      <c r="N165" s="21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121</v>
      </c>
      <c r="AU165" s="18" t="s">
        <v>81</v>
      </c>
    </row>
    <row r="166" s="13" customFormat="1">
      <c r="A166" s="13"/>
      <c r="B166" s="218"/>
      <c r="C166" s="219"/>
      <c r="D166" s="211" t="s">
        <v>134</v>
      </c>
      <c r="E166" s="220" t="s">
        <v>20</v>
      </c>
      <c r="F166" s="221" t="s">
        <v>242</v>
      </c>
      <c r="G166" s="219"/>
      <c r="H166" s="222">
        <v>137.75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134</v>
      </c>
      <c r="AU166" s="228" t="s">
        <v>81</v>
      </c>
      <c r="AV166" s="13" t="s">
        <v>81</v>
      </c>
      <c r="AW166" s="13" t="s">
        <v>37</v>
      </c>
      <c r="AX166" s="13" t="s">
        <v>22</v>
      </c>
      <c r="AY166" s="228" t="s">
        <v>110</v>
      </c>
    </row>
    <row r="167" s="14" customFormat="1">
      <c r="A167" s="14"/>
      <c r="B167" s="229"/>
      <c r="C167" s="230"/>
      <c r="D167" s="211" t="s">
        <v>134</v>
      </c>
      <c r="E167" s="231" t="s">
        <v>20</v>
      </c>
      <c r="F167" s="232" t="s">
        <v>243</v>
      </c>
      <c r="G167" s="230"/>
      <c r="H167" s="231" t="s">
        <v>20</v>
      </c>
      <c r="I167" s="233"/>
      <c r="J167" s="230"/>
      <c r="K167" s="230"/>
      <c r="L167" s="234"/>
      <c r="M167" s="235"/>
      <c r="N167" s="236"/>
      <c r="O167" s="236"/>
      <c r="P167" s="236"/>
      <c r="Q167" s="236"/>
      <c r="R167" s="236"/>
      <c r="S167" s="236"/>
      <c r="T167" s="23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8" t="s">
        <v>134</v>
      </c>
      <c r="AU167" s="238" t="s">
        <v>81</v>
      </c>
      <c r="AV167" s="14" t="s">
        <v>22</v>
      </c>
      <c r="AW167" s="14" t="s">
        <v>37</v>
      </c>
      <c r="AX167" s="14" t="s">
        <v>75</v>
      </c>
      <c r="AY167" s="238" t="s">
        <v>110</v>
      </c>
    </row>
    <row r="168" s="2" customFormat="1" ht="37.8" customHeight="1">
      <c r="A168" s="39"/>
      <c r="B168" s="40"/>
      <c r="C168" s="198" t="s">
        <v>244</v>
      </c>
      <c r="D168" s="198" t="s">
        <v>112</v>
      </c>
      <c r="E168" s="199" t="s">
        <v>245</v>
      </c>
      <c r="F168" s="200" t="s">
        <v>246</v>
      </c>
      <c r="G168" s="201" t="s">
        <v>166</v>
      </c>
      <c r="H168" s="202">
        <v>82.650000000000006</v>
      </c>
      <c r="I168" s="203"/>
      <c r="J168" s="204">
        <f>ROUND(I168*H168,2)</f>
        <v>0</v>
      </c>
      <c r="K168" s="200" t="s">
        <v>116</v>
      </c>
      <c r="L168" s="45"/>
      <c r="M168" s="205" t="s">
        <v>20</v>
      </c>
      <c r="N168" s="206" t="s">
        <v>46</v>
      </c>
      <c r="O168" s="85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9" t="s">
        <v>117</v>
      </c>
      <c r="AT168" s="209" t="s">
        <v>112</v>
      </c>
      <c r="AU168" s="209" t="s">
        <v>81</v>
      </c>
      <c r="AY168" s="18" t="s">
        <v>110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8" t="s">
        <v>22</v>
      </c>
      <c r="BK168" s="210">
        <f>ROUND(I168*H168,2)</f>
        <v>0</v>
      </c>
      <c r="BL168" s="18" t="s">
        <v>117</v>
      </c>
      <c r="BM168" s="209" t="s">
        <v>247</v>
      </c>
    </row>
    <row r="169" s="2" customFormat="1">
      <c r="A169" s="39"/>
      <c r="B169" s="40"/>
      <c r="C169" s="41"/>
      <c r="D169" s="211" t="s">
        <v>119</v>
      </c>
      <c r="E169" s="41"/>
      <c r="F169" s="212" t="s">
        <v>248</v>
      </c>
      <c r="G169" s="41"/>
      <c r="H169" s="41"/>
      <c r="I169" s="213"/>
      <c r="J169" s="41"/>
      <c r="K169" s="41"/>
      <c r="L169" s="45"/>
      <c r="M169" s="214"/>
      <c r="N169" s="215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119</v>
      </c>
      <c r="AU169" s="18" t="s">
        <v>81</v>
      </c>
    </row>
    <row r="170" s="2" customFormat="1">
      <c r="A170" s="39"/>
      <c r="B170" s="40"/>
      <c r="C170" s="41"/>
      <c r="D170" s="216" t="s">
        <v>121</v>
      </c>
      <c r="E170" s="41"/>
      <c r="F170" s="217" t="s">
        <v>249</v>
      </c>
      <c r="G170" s="41"/>
      <c r="H170" s="41"/>
      <c r="I170" s="213"/>
      <c r="J170" s="41"/>
      <c r="K170" s="41"/>
      <c r="L170" s="45"/>
      <c r="M170" s="214"/>
      <c r="N170" s="21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121</v>
      </c>
      <c r="AU170" s="18" t="s">
        <v>81</v>
      </c>
    </row>
    <row r="171" s="13" customFormat="1">
      <c r="A171" s="13"/>
      <c r="B171" s="218"/>
      <c r="C171" s="219"/>
      <c r="D171" s="211" t="s">
        <v>134</v>
      </c>
      <c r="E171" s="220" t="s">
        <v>20</v>
      </c>
      <c r="F171" s="221" t="s">
        <v>250</v>
      </c>
      <c r="G171" s="219"/>
      <c r="H171" s="222">
        <v>82.650000000000006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134</v>
      </c>
      <c r="AU171" s="228" t="s">
        <v>81</v>
      </c>
      <c r="AV171" s="13" t="s">
        <v>81</v>
      </c>
      <c r="AW171" s="13" t="s">
        <v>37</v>
      </c>
      <c r="AX171" s="13" t="s">
        <v>22</v>
      </c>
      <c r="AY171" s="228" t="s">
        <v>110</v>
      </c>
    </row>
    <row r="172" s="14" customFormat="1">
      <c r="A172" s="14"/>
      <c r="B172" s="229"/>
      <c r="C172" s="230"/>
      <c r="D172" s="211" t="s">
        <v>134</v>
      </c>
      <c r="E172" s="231" t="s">
        <v>20</v>
      </c>
      <c r="F172" s="232" t="s">
        <v>251</v>
      </c>
      <c r="G172" s="230"/>
      <c r="H172" s="231" t="s">
        <v>20</v>
      </c>
      <c r="I172" s="233"/>
      <c r="J172" s="230"/>
      <c r="K172" s="230"/>
      <c r="L172" s="234"/>
      <c r="M172" s="235"/>
      <c r="N172" s="236"/>
      <c r="O172" s="236"/>
      <c r="P172" s="236"/>
      <c r="Q172" s="236"/>
      <c r="R172" s="236"/>
      <c r="S172" s="236"/>
      <c r="T172" s="23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8" t="s">
        <v>134</v>
      </c>
      <c r="AU172" s="238" t="s">
        <v>81</v>
      </c>
      <c r="AV172" s="14" t="s">
        <v>22</v>
      </c>
      <c r="AW172" s="14" t="s">
        <v>37</v>
      </c>
      <c r="AX172" s="14" t="s">
        <v>75</v>
      </c>
      <c r="AY172" s="238" t="s">
        <v>110</v>
      </c>
    </row>
    <row r="173" s="2" customFormat="1" ht="24.15" customHeight="1">
      <c r="A173" s="39"/>
      <c r="B173" s="40"/>
      <c r="C173" s="198" t="s">
        <v>252</v>
      </c>
      <c r="D173" s="198" t="s">
        <v>112</v>
      </c>
      <c r="E173" s="199" t="s">
        <v>253</v>
      </c>
      <c r="F173" s="200" t="s">
        <v>254</v>
      </c>
      <c r="G173" s="201" t="s">
        <v>166</v>
      </c>
      <c r="H173" s="202">
        <v>42.539999999999999</v>
      </c>
      <c r="I173" s="203"/>
      <c r="J173" s="204">
        <f>ROUND(I173*H173,2)</f>
        <v>0</v>
      </c>
      <c r="K173" s="200" t="s">
        <v>116</v>
      </c>
      <c r="L173" s="45"/>
      <c r="M173" s="205" t="s">
        <v>20</v>
      </c>
      <c r="N173" s="206" t="s">
        <v>46</v>
      </c>
      <c r="O173" s="85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9" t="s">
        <v>117</v>
      </c>
      <c r="AT173" s="209" t="s">
        <v>112</v>
      </c>
      <c r="AU173" s="209" t="s">
        <v>81</v>
      </c>
      <c r="AY173" s="18" t="s">
        <v>110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8" t="s">
        <v>22</v>
      </c>
      <c r="BK173" s="210">
        <f>ROUND(I173*H173,2)</f>
        <v>0</v>
      </c>
      <c r="BL173" s="18" t="s">
        <v>117</v>
      </c>
      <c r="BM173" s="209" t="s">
        <v>255</v>
      </c>
    </row>
    <row r="174" s="2" customFormat="1">
      <c r="A174" s="39"/>
      <c r="B174" s="40"/>
      <c r="C174" s="41"/>
      <c r="D174" s="211" t="s">
        <v>119</v>
      </c>
      <c r="E174" s="41"/>
      <c r="F174" s="212" t="s">
        <v>256</v>
      </c>
      <c r="G174" s="41"/>
      <c r="H174" s="41"/>
      <c r="I174" s="213"/>
      <c r="J174" s="41"/>
      <c r="K174" s="41"/>
      <c r="L174" s="45"/>
      <c r="M174" s="214"/>
      <c r="N174" s="21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119</v>
      </c>
      <c r="AU174" s="18" t="s">
        <v>81</v>
      </c>
    </row>
    <row r="175" s="2" customFormat="1">
      <c r="A175" s="39"/>
      <c r="B175" s="40"/>
      <c r="C175" s="41"/>
      <c r="D175" s="216" t="s">
        <v>121</v>
      </c>
      <c r="E175" s="41"/>
      <c r="F175" s="217" t="s">
        <v>257</v>
      </c>
      <c r="G175" s="41"/>
      <c r="H175" s="41"/>
      <c r="I175" s="213"/>
      <c r="J175" s="41"/>
      <c r="K175" s="41"/>
      <c r="L175" s="45"/>
      <c r="M175" s="214"/>
      <c r="N175" s="21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121</v>
      </c>
      <c r="AU175" s="18" t="s">
        <v>81</v>
      </c>
    </row>
    <row r="176" s="13" customFormat="1">
      <c r="A176" s="13"/>
      <c r="B176" s="218"/>
      <c r="C176" s="219"/>
      <c r="D176" s="211" t="s">
        <v>134</v>
      </c>
      <c r="E176" s="220" t="s">
        <v>20</v>
      </c>
      <c r="F176" s="221" t="s">
        <v>258</v>
      </c>
      <c r="G176" s="219"/>
      <c r="H176" s="222">
        <v>42.539999999999999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8" t="s">
        <v>134</v>
      </c>
      <c r="AU176" s="228" t="s">
        <v>81</v>
      </c>
      <c r="AV176" s="13" t="s">
        <v>81</v>
      </c>
      <c r="AW176" s="13" t="s">
        <v>37</v>
      </c>
      <c r="AX176" s="13" t="s">
        <v>22</v>
      </c>
      <c r="AY176" s="228" t="s">
        <v>110</v>
      </c>
    </row>
    <row r="177" s="14" customFormat="1">
      <c r="A177" s="14"/>
      <c r="B177" s="229"/>
      <c r="C177" s="230"/>
      <c r="D177" s="211" t="s">
        <v>134</v>
      </c>
      <c r="E177" s="231" t="s">
        <v>20</v>
      </c>
      <c r="F177" s="232" t="s">
        <v>259</v>
      </c>
      <c r="G177" s="230"/>
      <c r="H177" s="231" t="s">
        <v>20</v>
      </c>
      <c r="I177" s="233"/>
      <c r="J177" s="230"/>
      <c r="K177" s="230"/>
      <c r="L177" s="234"/>
      <c r="M177" s="235"/>
      <c r="N177" s="236"/>
      <c r="O177" s="236"/>
      <c r="P177" s="236"/>
      <c r="Q177" s="236"/>
      <c r="R177" s="236"/>
      <c r="S177" s="236"/>
      <c r="T177" s="23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8" t="s">
        <v>134</v>
      </c>
      <c r="AU177" s="238" t="s">
        <v>81</v>
      </c>
      <c r="AV177" s="14" t="s">
        <v>22</v>
      </c>
      <c r="AW177" s="14" t="s">
        <v>37</v>
      </c>
      <c r="AX177" s="14" t="s">
        <v>75</v>
      </c>
      <c r="AY177" s="238" t="s">
        <v>110</v>
      </c>
    </row>
    <row r="178" s="2" customFormat="1" ht="24.15" customHeight="1">
      <c r="A178" s="39"/>
      <c r="B178" s="40"/>
      <c r="C178" s="198" t="s">
        <v>260</v>
      </c>
      <c r="D178" s="198" t="s">
        <v>112</v>
      </c>
      <c r="E178" s="199" t="s">
        <v>261</v>
      </c>
      <c r="F178" s="200" t="s">
        <v>262</v>
      </c>
      <c r="G178" s="201" t="s">
        <v>166</v>
      </c>
      <c r="H178" s="202">
        <v>16.114999999999998</v>
      </c>
      <c r="I178" s="203"/>
      <c r="J178" s="204">
        <f>ROUND(I178*H178,2)</f>
        <v>0</v>
      </c>
      <c r="K178" s="200" t="s">
        <v>116</v>
      </c>
      <c r="L178" s="45"/>
      <c r="M178" s="205" t="s">
        <v>20</v>
      </c>
      <c r="N178" s="206" t="s">
        <v>46</v>
      </c>
      <c r="O178" s="85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9" t="s">
        <v>117</v>
      </c>
      <c r="AT178" s="209" t="s">
        <v>112</v>
      </c>
      <c r="AU178" s="209" t="s">
        <v>81</v>
      </c>
      <c r="AY178" s="18" t="s">
        <v>110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8" t="s">
        <v>22</v>
      </c>
      <c r="BK178" s="210">
        <f>ROUND(I178*H178,2)</f>
        <v>0</v>
      </c>
      <c r="BL178" s="18" t="s">
        <v>117</v>
      </c>
      <c r="BM178" s="209" t="s">
        <v>263</v>
      </c>
    </row>
    <row r="179" s="2" customFormat="1">
      <c r="A179" s="39"/>
      <c r="B179" s="40"/>
      <c r="C179" s="41"/>
      <c r="D179" s="211" t="s">
        <v>119</v>
      </c>
      <c r="E179" s="41"/>
      <c r="F179" s="212" t="s">
        <v>264</v>
      </c>
      <c r="G179" s="41"/>
      <c r="H179" s="41"/>
      <c r="I179" s="213"/>
      <c r="J179" s="41"/>
      <c r="K179" s="41"/>
      <c r="L179" s="45"/>
      <c r="M179" s="214"/>
      <c r="N179" s="21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119</v>
      </c>
      <c r="AU179" s="18" t="s">
        <v>81</v>
      </c>
    </row>
    <row r="180" s="2" customFormat="1">
      <c r="A180" s="39"/>
      <c r="B180" s="40"/>
      <c r="C180" s="41"/>
      <c r="D180" s="216" t="s">
        <v>121</v>
      </c>
      <c r="E180" s="41"/>
      <c r="F180" s="217" t="s">
        <v>265</v>
      </c>
      <c r="G180" s="41"/>
      <c r="H180" s="41"/>
      <c r="I180" s="213"/>
      <c r="J180" s="41"/>
      <c r="K180" s="41"/>
      <c r="L180" s="45"/>
      <c r="M180" s="214"/>
      <c r="N180" s="215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121</v>
      </c>
      <c r="AU180" s="18" t="s">
        <v>81</v>
      </c>
    </row>
    <row r="181" s="13" customFormat="1">
      <c r="A181" s="13"/>
      <c r="B181" s="218"/>
      <c r="C181" s="219"/>
      <c r="D181" s="211" t="s">
        <v>134</v>
      </c>
      <c r="E181" s="220" t="s">
        <v>20</v>
      </c>
      <c r="F181" s="221" t="s">
        <v>266</v>
      </c>
      <c r="G181" s="219"/>
      <c r="H181" s="222">
        <v>10.02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8" t="s">
        <v>134</v>
      </c>
      <c r="AU181" s="228" t="s">
        <v>81</v>
      </c>
      <c r="AV181" s="13" t="s">
        <v>81</v>
      </c>
      <c r="AW181" s="13" t="s">
        <v>37</v>
      </c>
      <c r="AX181" s="13" t="s">
        <v>75</v>
      </c>
      <c r="AY181" s="228" t="s">
        <v>110</v>
      </c>
    </row>
    <row r="182" s="13" customFormat="1">
      <c r="A182" s="13"/>
      <c r="B182" s="218"/>
      <c r="C182" s="219"/>
      <c r="D182" s="211" t="s">
        <v>134</v>
      </c>
      <c r="E182" s="220" t="s">
        <v>20</v>
      </c>
      <c r="F182" s="221" t="s">
        <v>267</v>
      </c>
      <c r="G182" s="219"/>
      <c r="H182" s="222">
        <v>6.0949999999999998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8" t="s">
        <v>134</v>
      </c>
      <c r="AU182" s="228" t="s">
        <v>81</v>
      </c>
      <c r="AV182" s="13" t="s">
        <v>81</v>
      </c>
      <c r="AW182" s="13" t="s">
        <v>37</v>
      </c>
      <c r="AX182" s="13" t="s">
        <v>75</v>
      </c>
      <c r="AY182" s="228" t="s">
        <v>110</v>
      </c>
    </row>
    <row r="183" s="15" customFormat="1">
      <c r="A183" s="15"/>
      <c r="B183" s="239"/>
      <c r="C183" s="240"/>
      <c r="D183" s="211" t="s">
        <v>134</v>
      </c>
      <c r="E183" s="241" t="s">
        <v>20</v>
      </c>
      <c r="F183" s="242" t="s">
        <v>176</v>
      </c>
      <c r="G183" s="240"/>
      <c r="H183" s="243">
        <v>16.114999999999998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49" t="s">
        <v>134</v>
      </c>
      <c r="AU183" s="249" t="s">
        <v>81</v>
      </c>
      <c r="AV183" s="15" t="s">
        <v>117</v>
      </c>
      <c r="AW183" s="15" t="s">
        <v>37</v>
      </c>
      <c r="AX183" s="15" t="s">
        <v>22</v>
      </c>
      <c r="AY183" s="249" t="s">
        <v>110</v>
      </c>
    </row>
    <row r="184" s="2" customFormat="1" ht="16.5" customHeight="1">
      <c r="A184" s="39"/>
      <c r="B184" s="40"/>
      <c r="C184" s="250" t="s">
        <v>7</v>
      </c>
      <c r="D184" s="250" t="s">
        <v>268</v>
      </c>
      <c r="E184" s="251" t="s">
        <v>269</v>
      </c>
      <c r="F184" s="252" t="s">
        <v>270</v>
      </c>
      <c r="G184" s="253" t="s">
        <v>271</v>
      </c>
      <c r="H184" s="254">
        <v>58.014000000000003</v>
      </c>
      <c r="I184" s="255"/>
      <c r="J184" s="256">
        <f>ROUND(I184*H184,2)</f>
        <v>0</v>
      </c>
      <c r="K184" s="252" t="s">
        <v>116</v>
      </c>
      <c r="L184" s="257"/>
      <c r="M184" s="258" t="s">
        <v>20</v>
      </c>
      <c r="N184" s="259" t="s">
        <v>46</v>
      </c>
      <c r="O184" s="85"/>
      <c r="P184" s="207">
        <f>O184*H184</f>
        <v>0</v>
      </c>
      <c r="Q184" s="207">
        <v>1</v>
      </c>
      <c r="R184" s="207">
        <f>Q184*H184</f>
        <v>58.014000000000003</v>
      </c>
      <c r="S184" s="207">
        <v>0</v>
      </c>
      <c r="T184" s="2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9" t="s">
        <v>163</v>
      </c>
      <c r="AT184" s="209" t="s">
        <v>268</v>
      </c>
      <c r="AU184" s="209" t="s">
        <v>81</v>
      </c>
      <c r="AY184" s="18" t="s">
        <v>110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8" t="s">
        <v>22</v>
      </c>
      <c r="BK184" s="210">
        <f>ROUND(I184*H184,2)</f>
        <v>0</v>
      </c>
      <c r="BL184" s="18" t="s">
        <v>117</v>
      </c>
      <c r="BM184" s="209" t="s">
        <v>272</v>
      </c>
    </row>
    <row r="185" s="2" customFormat="1">
      <c r="A185" s="39"/>
      <c r="B185" s="40"/>
      <c r="C185" s="41"/>
      <c r="D185" s="211" t="s">
        <v>119</v>
      </c>
      <c r="E185" s="41"/>
      <c r="F185" s="212" t="s">
        <v>270</v>
      </c>
      <c r="G185" s="41"/>
      <c r="H185" s="41"/>
      <c r="I185" s="213"/>
      <c r="J185" s="41"/>
      <c r="K185" s="41"/>
      <c r="L185" s="45"/>
      <c r="M185" s="214"/>
      <c r="N185" s="21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119</v>
      </c>
      <c r="AU185" s="18" t="s">
        <v>81</v>
      </c>
    </row>
    <row r="186" s="2" customFormat="1">
      <c r="A186" s="39"/>
      <c r="B186" s="40"/>
      <c r="C186" s="41"/>
      <c r="D186" s="216" t="s">
        <v>121</v>
      </c>
      <c r="E186" s="41"/>
      <c r="F186" s="217" t="s">
        <v>273</v>
      </c>
      <c r="G186" s="41"/>
      <c r="H186" s="41"/>
      <c r="I186" s="213"/>
      <c r="J186" s="41"/>
      <c r="K186" s="41"/>
      <c r="L186" s="45"/>
      <c r="M186" s="214"/>
      <c r="N186" s="21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121</v>
      </c>
      <c r="AU186" s="18" t="s">
        <v>81</v>
      </c>
    </row>
    <row r="187" s="13" customFormat="1">
      <c r="A187" s="13"/>
      <c r="B187" s="218"/>
      <c r="C187" s="219"/>
      <c r="D187" s="211" t="s">
        <v>134</v>
      </c>
      <c r="E187" s="220" t="s">
        <v>20</v>
      </c>
      <c r="F187" s="221" t="s">
        <v>274</v>
      </c>
      <c r="G187" s="219"/>
      <c r="H187" s="222">
        <v>29.007000000000001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8" t="s">
        <v>134</v>
      </c>
      <c r="AU187" s="228" t="s">
        <v>81</v>
      </c>
      <c r="AV187" s="13" t="s">
        <v>81</v>
      </c>
      <c r="AW187" s="13" t="s">
        <v>37</v>
      </c>
      <c r="AX187" s="13" t="s">
        <v>75</v>
      </c>
      <c r="AY187" s="228" t="s">
        <v>110</v>
      </c>
    </row>
    <row r="188" s="13" customFormat="1">
      <c r="A188" s="13"/>
      <c r="B188" s="218"/>
      <c r="C188" s="219"/>
      <c r="D188" s="211" t="s">
        <v>134</v>
      </c>
      <c r="E188" s="220" t="s">
        <v>20</v>
      </c>
      <c r="F188" s="221" t="s">
        <v>275</v>
      </c>
      <c r="G188" s="219"/>
      <c r="H188" s="222">
        <v>58.014000000000003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8" t="s">
        <v>134</v>
      </c>
      <c r="AU188" s="228" t="s">
        <v>81</v>
      </c>
      <c r="AV188" s="13" t="s">
        <v>81</v>
      </c>
      <c r="AW188" s="13" t="s">
        <v>37</v>
      </c>
      <c r="AX188" s="13" t="s">
        <v>22</v>
      </c>
      <c r="AY188" s="228" t="s">
        <v>110</v>
      </c>
    </row>
    <row r="189" s="2" customFormat="1" ht="33" customHeight="1">
      <c r="A189" s="39"/>
      <c r="B189" s="40"/>
      <c r="C189" s="198" t="s">
        <v>276</v>
      </c>
      <c r="D189" s="198" t="s">
        <v>112</v>
      </c>
      <c r="E189" s="199" t="s">
        <v>277</v>
      </c>
      <c r="F189" s="200" t="s">
        <v>278</v>
      </c>
      <c r="G189" s="201" t="s">
        <v>115</v>
      </c>
      <c r="H189" s="202">
        <v>2220</v>
      </c>
      <c r="I189" s="203"/>
      <c r="J189" s="204">
        <f>ROUND(I189*H189,2)</f>
        <v>0</v>
      </c>
      <c r="K189" s="200" t="s">
        <v>116</v>
      </c>
      <c r="L189" s="45"/>
      <c r="M189" s="205" t="s">
        <v>20</v>
      </c>
      <c r="N189" s="206" t="s">
        <v>46</v>
      </c>
      <c r="O189" s="85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9" t="s">
        <v>117</v>
      </c>
      <c r="AT189" s="209" t="s">
        <v>112</v>
      </c>
      <c r="AU189" s="209" t="s">
        <v>81</v>
      </c>
      <c r="AY189" s="18" t="s">
        <v>110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8" t="s">
        <v>22</v>
      </c>
      <c r="BK189" s="210">
        <f>ROUND(I189*H189,2)</f>
        <v>0</v>
      </c>
      <c r="BL189" s="18" t="s">
        <v>117</v>
      </c>
      <c r="BM189" s="209" t="s">
        <v>279</v>
      </c>
    </row>
    <row r="190" s="2" customFormat="1">
      <c r="A190" s="39"/>
      <c r="B190" s="40"/>
      <c r="C190" s="41"/>
      <c r="D190" s="211" t="s">
        <v>119</v>
      </c>
      <c r="E190" s="41"/>
      <c r="F190" s="212" t="s">
        <v>280</v>
      </c>
      <c r="G190" s="41"/>
      <c r="H190" s="41"/>
      <c r="I190" s="213"/>
      <c r="J190" s="41"/>
      <c r="K190" s="41"/>
      <c r="L190" s="45"/>
      <c r="M190" s="214"/>
      <c r="N190" s="215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119</v>
      </c>
      <c r="AU190" s="18" t="s">
        <v>81</v>
      </c>
    </row>
    <row r="191" s="2" customFormat="1">
      <c r="A191" s="39"/>
      <c r="B191" s="40"/>
      <c r="C191" s="41"/>
      <c r="D191" s="216" t="s">
        <v>121</v>
      </c>
      <c r="E191" s="41"/>
      <c r="F191" s="217" t="s">
        <v>281</v>
      </c>
      <c r="G191" s="41"/>
      <c r="H191" s="41"/>
      <c r="I191" s="213"/>
      <c r="J191" s="41"/>
      <c r="K191" s="41"/>
      <c r="L191" s="45"/>
      <c r="M191" s="214"/>
      <c r="N191" s="215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121</v>
      </c>
      <c r="AU191" s="18" t="s">
        <v>81</v>
      </c>
    </row>
    <row r="192" s="13" customFormat="1">
      <c r="A192" s="13"/>
      <c r="B192" s="218"/>
      <c r="C192" s="219"/>
      <c r="D192" s="211" t="s">
        <v>134</v>
      </c>
      <c r="E192" s="220" t="s">
        <v>20</v>
      </c>
      <c r="F192" s="221" t="s">
        <v>282</v>
      </c>
      <c r="G192" s="219"/>
      <c r="H192" s="222">
        <v>2220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8" t="s">
        <v>134</v>
      </c>
      <c r="AU192" s="228" t="s">
        <v>81</v>
      </c>
      <c r="AV192" s="13" t="s">
        <v>81</v>
      </c>
      <c r="AW192" s="13" t="s">
        <v>37</v>
      </c>
      <c r="AX192" s="13" t="s">
        <v>22</v>
      </c>
      <c r="AY192" s="228" t="s">
        <v>110</v>
      </c>
    </row>
    <row r="193" s="14" customFormat="1">
      <c r="A193" s="14"/>
      <c r="B193" s="229"/>
      <c r="C193" s="230"/>
      <c r="D193" s="211" t="s">
        <v>134</v>
      </c>
      <c r="E193" s="231" t="s">
        <v>20</v>
      </c>
      <c r="F193" s="232" t="s">
        <v>283</v>
      </c>
      <c r="G193" s="230"/>
      <c r="H193" s="231" t="s">
        <v>20</v>
      </c>
      <c r="I193" s="233"/>
      <c r="J193" s="230"/>
      <c r="K193" s="230"/>
      <c r="L193" s="234"/>
      <c r="M193" s="235"/>
      <c r="N193" s="236"/>
      <c r="O193" s="236"/>
      <c r="P193" s="236"/>
      <c r="Q193" s="236"/>
      <c r="R193" s="236"/>
      <c r="S193" s="236"/>
      <c r="T193" s="23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8" t="s">
        <v>134</v>
      </c>
      <c r="AU193" s="238" t="s">
        <v>81</v>
      </c>
      <c r="AV193" s="14" t="s">
        <v>22</v>
      </c>
      <c r="AW193" s="14" t="s">
        <v>37</v>
      </c>
      <c r="AX193" s="14" t="s">
        <v>75</v>
      </c>
      <c r="AY193" s="238" t="s">
        <v>110</v>
      </c>
    </row>
    <row r="194" s="2" customFormat="1" ht="24.15" customHeight="1">
      <c r="A194" s="39"/>
      <c r="B194" s="40"/>
      <c r="C194" s="198" t="s">
        <v>284</v>
      </c>
      <c r="D194" s="198" t="s">
        <v>112</v>
      </c>
      <c r="E194" s="199" t="s">
        <v>285</v>
      </c>
      <c r="F194" s="200" t="s">
        <v>286</v>
      </c>
      <c r="G194" s="201" t="s">
        <v>115</v>
      </c>
      <c r="H194" s="202">
        <v>1400</v>
      </c>
      <c r="I194" s="203"/>
      <c r="J194" s="204">
        <f>ROUND(I194*H194,2)</f>
        <v>0</v>
      </c>
      <c r="K194" s="200" t="s">
        <v>116</v>
      </c>
      <c r="L194" s="45"/>
      <c r="M194" s="205" t="s">
        <v>20</v>
      </c>
      <c r="N194" s="206" t="s">
        <v>46</v>
      </c>
      <c r="O194" s="85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9" t="s">
        <v>117</v>
      </c>
      <c r="AT194" s="209" t="s">
        <v>112</v>
      </c>
      <c r="AU194" s="209" t="s">
        <v>81</v>
      </c>
      <c r="AY194" s="18" t="s">
        <v>110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8" t="s">
        <v>22</v>
      </c>
      <c r="BK194" s="210">
        <f>ROUND(I194*H194,2)</f>
        <v>0</v>
      </c>
      <c r="BL194" s="18" t="s">
        <v>117</v>
      </c>
      <c r="BM194" s="209" t="s">
        <v>287</v>
      </c>
    </row>
    <row r="195" s="2" customFormat="1">
      <c r="A195" s="39"/>
      <c r="B195" s="40"/>
      <c r="C195" s="41"/>
      <c r="D195" s="211" t="s">
        <v>119</v>
      </c>
      <c r="E195" s="41"/>
      <c r="F195" s="212" t="s">
        <v>288</v>
      </c>
      <c r="G195" s="41"/>
      <c r="H195" s="41"/>
      <c r="I195" s="213"/>
      <c r="J195" s="41"/>
      <c r="K195" s="41"/>
      <c r="L195" s="45"/>
      <c r="M195" s="214"/>
      <c r="N195" s="21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119</v>
      </c>
      <c r="AU195" s="18" t="s">
        <v>81</v>
      </c>
    </row>
    <row r="196" s="2" customFormat="1">
      <c r="A196" s="39"/>
      <c r="B196" s="40"/>
      <c r="C196" s="41"/>
      <c r="D196" s="216" t="s">
        <v>121</v>
      </c>
      <c r="E196" s="41"/>
      <c r="F196" s="217" t="s">
        <v>289</v>
      </c>
      <c r="G196" s="41"/>
      <c r="H196" s="41"/>
      <c r="I196" s="213"/>
      <c r="J196" s="41"/>
      <c r="K196" s="41"/>
      <c r="L196" s="45"/>
      <c r="M196" s="214"/>
      <c r="N196" s="215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121</v>
      </c>
      <c r="AU196" s="18" t="s">
        <v>81</v>
      </c>
    </row>
    <row r="197" s="2" customFormat="1" ht="16.5" customHeight="1">
      <c r="A197" s="39"/>
      <c r="B197" s="40"/>
      <c r="C197" s="250" t="s">
        <v>290</v>
      </c>
      <c r="D197" s="250" t="s">
        <v>268</v>
      </c>
      <c r="E197" s="251" t="s">
        <v>291</v>
      </c>
      <c r="F197" s="252" t="s">
        <v>292</v>
      </c>
      <c r="G197" s="253" t="s">
        <v>293</v>
      </c>
      <c r="H197" s="254">
        <v>21</v>
      </c>
      <c r="I197" s="255"/>
      <c r="J197" s="256">
        <f>ROUND(I197*H197,2)</f>
        <v>0</v>
      </c>
      <c r="K197" s="252" t="s">
        <v>116</v>
      </c>
      <c r="L197" s="257"/>
      <c r="M197" s="258" t="s">
        <v>20</v>
      </c>
      <c r="N197" s="259" t="s">
        <v>46</v>
      </c>
      <c r="O197" s="85"/>
      <c r="P197" s="207">
        <f>O197*H197</f>
        <v>0</v>
      </c>
      <c r="Q197" s="207">
        <v>0.001</v>
      </c>
      <c r="R197" s="207">
        <f>Q197*H197</f>
        <v>0.021000000000000001</v>
      </c>
      <c r="S197" s="207">
        <v>0</v>
      </c>
      <c r="T197" s="20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9" t="s">
        <v>163</v>
      </c>
      <c r="AT197" s="209" t="s">
        <v>268</v>
      </c>
      <c r="AU197" s="209" t="s">
        <v>81</v>
      </c>
      <c r="AY197" s="18" t="s">
        <v>110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8" t="s">
        <v>22</v>
      </c>
      <c r="BK197" s="210">
        <f>ROUND(I197*H197,2)</f>
        <v>0</v>
      </c>
      <c r="BL197" s="18" t="s">
        <v>117</v>
      </c>
      <c r="BM197" s="209" t="s">
        <v>294</v>
      </c>
    </row>
    <row r="198" s="2" customFormat="1">
      <c r="A198" s="39"/>
      <c r="B198" s="40"/>
      <c r="C198" s="41"/>
      <c r="D198" s="211" t="s">
        <v>119</v>
      </c>
      <c r="E198" s="41"/>
      <c r="F198" s="212" t="s">
        <v>292</v>
      </c>
      <c r="G198" s="41"/>
      <c r="H198" s="41"/>
      <c r="I198" s="213"/>
      <c r="J198" s="41"/>
      <c r="K198" s="41"/>
      <c r="L198" s="45"/>
      <c r="M198" s="214"/>
      <c r="N198" s="21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119</v>
      </c>
      <c r="AU198" s="18" t="s">
        <v>81</v>
      </c>
    </row>
    <row r="199" s="2" customFormat="1">
      <c r="A199" s="39"/>
      <c r="B199" s="40"/>
      <c r="C199" s="41"/>
      <c r="D199" s="216" t="s">
        <v>121</v>
      </c>
      <c r="E199" s="41"/>
      <c r="F199" s="217" t="s">
        <v>295</v>
      </c>
      <c r="G199" s="41"/>
      <c r="H199" s="41"/>
      <c r="I199" s="213"/>
      <c r="J199" s="41"/>
      <c r="K199" s="41"/>
      <c r="L199" s="45"/>
      <c r="M199" s="214"/>
      <c r="N199" s="21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121</v>
      </c>
      <c r="AU199" s="18" t="s">
        <v>81</v>
      </c>
    </row>
    <row r="200" s="13" customFormat="1">
      <c r="A200" s="13"/>
      <c r="B200" s="218"/>
      <c r="C200" s="219"/>
      <c r="D200" s="211" t="s">
        <v>134</v>
      </c>
      <c r="E200" s="220" t="s">
        <v>20</v>
      </c>
      <c r="F200" s="221" t="s">
        <v>296</v>
      </c>
      <c r="G200" s="219"/>
      <c r="H200" s="222">
        <v>21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8" t="s">
        <v>134</v>
      </c>
      <c r="AU200" s="228" t="s">
        <v>81</v>
      </c>
      <c r="AV200" s="13" t="s">
        <v>81</v>
      </c>
      <c r="AW200" s="13" t="s">
        <v>37</v>
      </c>
      <c r="AX200" s="13" t="s">
        <v>22</v>
      </c>
      <c r="AY200" s="228" t="s">
        <v>110</v>
      </c>
    </row>
    <row r="201" s="2" customFormat="1" ht="24.15" customHeight="1">
      <c r="A201" s="39"/>
      <c r="B201" s="40"/>
      <c r="C201" s="198" t="s">
        <v>297</v>
      </c>
      <c r="D201" s="198" t="s">
        <v>112</v>
      </c>
      <c r="E201" s="199" t="s">
        <v>298</v>
      </c>
      <c r="F201" s="200" t="s">
        <v>299</v>
      </c>
      <c r="G201" s="201" t="s">
        <v>115</v>
      </c>
      <c r="H201" s="202">
        <v>820</v>
      </c>
      <c r="I201" s="203"/>
      <c r="J201" s="204">
        <f>ROUND(I201*H201,2)</f>
        <v>0</v>
      </c>
      <c r="K201" s="200" t="s">
        <v>116</v>
      </c>
      <c r="L201" s="45"/>
      <c r="M201" s="205" t="s">
        <v>20</v>
      </c>
      <c r="N201" s="206" t="s">
        <v>46</v>
      </c>
      <c r="O201" s="85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9" t="s">
        <v>117</v>
      </c>
      <c r="AT201" s="209" t="s">
        <v>112</v>
      </c>
      <c r="AU201" s="209" t="s">
        <v>81</v>
      </c>
      <c r="AY201" s="18" t="s">
        <v>110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8" t="s">
        <v>22</v>
      </c>
      <c r="BK201" s="210">
        <f>ROUND(I201*H201,2)</f>
        <v>0</v>
      </c>
      <c r="BL201" s="18" t="s">
        <v>117</v>
      </c>
      <c r="BM201" s="209" t="s">
        <v>300</v>
      </c>
    </row>
    <row r="202" s="2" customFormat="1">
      <c r="A202" s="39"/>
      <c r="B202" s="40"/>
      <c r="C202" s="41"/>
      <c r="D202" s="211" t="s">
        <v>119</v>
      </c>
      <c r="E202" s="41"/>
      <c r="F202" s="212" t="s">
        <v>301</v>
      </c>
      <c r="G202" s="41"/>
      <c r="H202" s="41"/>
      <c r="I202" s="213"/>
      <c r="J202" s="41"/>
      <c r="K202" s="41"/>
      <c r="L202" s="45"/>
      <c r="M202" s="214"/>
      <c r="N202" s="21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119</v>
      </c>
      <c r="AU202" s="18" t="s">
        <v>81</v>
      </c>
    </row>
    <row r="203" s="2" customFormat="1">
      <c r="A203" s="39"/>
      <c r="B203" s="40"/>
      <c r="C203" s="41"/>
      <c r="D203" s="216" t="s">
        <v>121</v>
      </c>
      <c r="E203" s="41"/>
      <c r="F203" s="217" t="s">
        <v>302</v>
      </c>
      <c r="G203" s="41"/>
      <c r="H203" s="41"/>
      <c r="I203" s="213"/>
      <c r="J203" s="41"/>
      <c r="K203" s="41"/>
      <c r="L203" s="45"/>
      <c r="M203" s="214"/>
      <c r="N203" s="21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121</v>
      </c>
      <c r="AU203" s="18" t="s">
        <v>81</v>
      </c>
    </row>
    <row r="204" s="2" customFormat="1" ht="16.5" customHeight="1">
      <c r="A204" s="39"/>
      <c r="B204" s="40"/>
      <c r="C204" s="250" t="s">
        <v>303</v>
      </c>
      <c r="D204" s="250" t="s">
        <v>268</v>
      </c>
      <c r="E204" s="251" t="s">
        <v>304</v>
      </c>
      <c r="F204" s="252" t="s">
        <v>305</v>
      </c>
      <c r="G204" s="253" t="s">
        <v>293</v>
      </c>
      <c r="H204" s="254">
        <v>12.300000000000001</v>
      </c>
      <c r="I204" s="255"/>
      <c r="J204" s="256">
        <f>ROUND(I204*H204,2)</f>
        <v>0</v>
      </c>
      <c r="K204" s="252" t="s">
        <v>116</v>
      </c>
      <c r="L204" s="257"/>
      <c r="M204" s="258" t="s">
        <v>20</v>
      </c>
      <c r="N204" s="259" t="s">
        <v>46</v>
      </c>
      <c r="O204" s="85"/>
      <c r="P204" s="207">
        <f>O204*H204</f>
        <v>0</v>
      </c>
      <c r="Q204" s="207">
        <v>0.001</v>
      </c>
      <c r="R204" s="207">
        <f>Q204*H204</f>
        <v>0.0123</v>
      </c>
      <c r="S204" s="207">
        <v>0</v>
      </c>
      <c r="T204" s="20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9" t="s">
        <v>163</v>
      </c>
      <c r="AT204" s="209" t="s">
        <v>268</v>
      </c>
      <c r="AU204" s="209" t="s">
        <v>81</v>
      </c>
      <c r="AY204" s="18" t="s">
        <v>110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8" t="s">
        <v>22</v>
      </c>
      <c r="BK204" s="210">
        <f>ROUND(I204*H204,2)</f>
        <v>0</v>
      </c>
      <c r="BL204" s="18" t="s">
        <v>117</v>
      </c>
      <c r="BM204" s="209" t="s">
        <v>306</v>
      </c>
    </row>
    <row r="205" s="2" customFormat="1">
      <c r="A205" s="39"/>
      <c r="B205" s="40"/>
      <c r="C205" s="41"/>
      <c r="D205" s="211" t="s">
        <v>119</v>
      </c>
      <c r="E205" s="41"/>
      <c r="F205" s="212" t="s">
        <v>305</v>
      </c>
      <c r="G205" s="41"/>
      <c r="H205" s="41"/>
      <c r="I205" s="213"/>
      <c r="J205" s="41"/>
      <c r="K205" s="41"/>
      <c r="L205" s="45"/>
      <c r="M205" s="214"/>
      <c r="N205" s="215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119</v>
      </c>
      <c r="AU205" s="18" t="s">
        <v>81</v>
      </c>
    </row>
    <row r="206" s="2" customFormat="1">
      <c r="A206" s="39"/>
      <c r="B206" s="40"/>
      <c r="C206" s="41"/>
      <c r="D206" s="216" t="s">
        <v>121</v>
      </c>
      <c r="E206" s="41"/>
      <c r="F206" s="217" t="s">
        <v>307</v>
      </c>
      <c r="G206" s="41"/>
      <c r="H206" s="41"/>
      <c r="I206" s="213"/>
      <c r="J206" s="41"/>
      <c r="K206" s="41"/>
      <c r="L206" s="45"/>
      <c r="M206" s="214"/>
      <c r="N206" s="21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121</v>
      </c>
      <c r="AU206" s="18" t="s">
        <v>81</v>
      </c>
    </row>
    <row r="207" s="13" customFormat="1">
      <c r="A207" s="13"/>
      <c r="B207" s="218"/>
      <c r="C207" s="219"/>
      <c r="D207" s="211" t="s">
        <v>134</v>
      </c>
      <c r="E207" s="220" t="s">
        <v>20</v>
      </c>
      <c r="F207" s="221" t="s">
        <v>308</v>
      </c>
      <c r="G207" s="219"/>
      <c r="H207" s="222">
        <v>12.300000000000001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8" t="s">
        <v>134</v>
      </c>
      <c r="AU207" s="228" t="s">
        <v>81</v>
      </c>
      <c r="AV207" s="13" t="s">
        <v>81</v>
      </c>
      <c r="AW207" s="13" t="s">
        <v>37</v>
      </c>
      <c r="AX207" s="13" t="s">
        <v>22</v>
      </c>
      <c r="AY207" s="228" t="s">
        <v>110</v>
      </c>
    </row>
    <row r="208" s="2" customFormat="1" ht="24.15" customHeight="1">
      <c r="A208" s="39"/>
      <c r="B208" s="40"/>
      <c r="C208" s="198" t="s">
        <v>309</v>
      </c>
      <c r="D208" s="198" t="s">
        <v>112</v>
      </c>
      <c r="E208" s="199" t="s">
        <v>310</v>
      </c>
      <c r="F208" s="200" t="s">
        <v>311</v>
      </c>
      <c r="G208" s="201" t="s">
        <v>115</v>
      </c>
      <c r="H208" s="202">
        <v>1400</v>
      </c>
      <c r="I208" s="203"/>
      <c r="J208" s="204">
        <f>ROUND(I208*H208,2)</f>
        <v>0</v>
      </c>
      <c r="K208" s="200" t="s">
        <v>116</v>
      </c>
      <c r="L208" s="45"/>
      <c r="M208" s="205" t="s">
        <v>20</v>
      </c>
      <c r="N208" s="206" t="s">
        <v>46</v>
      </c>
      <c r="O208" s="85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9" t="s">
        <v>117</v>
      </c>
      <c r="AT208" s="209" t="s">
        <v>112</v>
      </c>
      <c r="AU208" s="209" t="s">
        <v>81</v>
      </c>
      <c r="AY208" s="18" t="s">
        <v>110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22</v>
      </c>
      <c r="BK208" s="210">
        <f>ROUND(I208*H208,2)</f>
        <v>0</v>
      </c>
      <c r="BL208" s="18" t="s">
        <v>117</v>
      </c>
      <c r="BM208" s="209" t="s">
        <v>312</v>
      </c>
    </row>
    <row r="209" s="2" customFormat="1">
      <c r="A209" s="39"/>
      <c r="B209" s="40"/>
      <c r="C209" s="41"/>
      <c r="D209" s="211" t="s">
        <v>119</v>
      </c>
      <c r="E209" s="41"/>
      <c r="F209" s="212" t="s">
        <v>313</v>
      </c>
      <c r="G209" s="41"/>
      <c r="H209" s="41"/>
      <c r="I209" s="213"/>
      <c r="J209" s="41"/>
      <c r="K209" s="41"/>
      <c r="L209" s="45"/>
      <c r="M209" s="214"/>
      <c r="N209" s="21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119</v>
      </c>
      <c r="AU209" s="18" t="s">
        <v>81</v>
      </c>
    </row>
    <row r="210" s="2" customFormat="1">
      <c r="A210" s="39"/>
      <c r="B210" s="40"/>
      <c r="C210" s="41"/>
      <c r="D210" s="216" t="s">
        <v>121</v>
      </c>
      <c r="E210" s="41"/>
      <c r="F210" s="217" t="s">
        <v>314</v>
      </c>
      <c r="G210" s="41"/>
      <c r="H210" s="41"/>
      <c r="I210" s="213"/>
      <c r="J210" s="41"/>
      <c r="K210" s="41"/>
      <c r="L210" s="45"/>
      <c r="M210" s="214"/>
      <c r="N210" s="21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121</v>
      </c>
      <c r="AU210" s="18" t="s">
        <v>81</v>
      </c>
    </row>
    <row r="211" s="2" customFormat="1" ht="16.5" customHeight="1">
      <c r="A211" s="39"/>
      <c r="B211" s="40"/>
      <c r="C211" s="198" t="s">
        <v>315</v>
      </c>
      <c r="D211" s="198" t="s">
        <v>112</v>
      </c>
      <c r="E211" s="199" t="s">
        <v>316</v>
      </c>
      <c r="F211" s="200" t="s">
        <v>317</v>
      </c>
      <c r="G211" s="201" t="s">
        <v>115</v>
      </c>
      <c r="H211" s="202">
        <v>820</v>
      </c>
      <c r="I211" s="203"/>
      <c r="J211" s="204">
        <f>ROUND(I211*H211,2)</f>
        <v>0</v>
      </c>
      <c r="K211" s="200" t="s">
        <v>116</v>
      </c>
      <c r="L211" s="45"/>
      <c r="M211" s="205" t="s">
        <v>20</v>
      </c>
      <c r="N211" s="206" t="s">
        <v>46</v>
      </c>
      <c r="O211" s="85"/>
      <c r="P211" s="207">
        <f>O211*H211</f>
        <v>0</v>
      </c>
      <c r="Q211" s="207">
        <v>0</v>
      </c>
      <c r="R211" s="207">
        <f>Q211*H211</f>
        <v>0</v>
      </c>
      <c r="S211" s="207">
        <v>0</v>
      </c>
      <c r="T211" s="20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09" t="s">
        <v>117</v>
      </c>
      <c r="AT211" s="209" t="s">
        <v>112</v>
      </c>
      <c r="AU211" s="209" t="s">
        <v>81</v>
      </c>
      <c r="AY211" s="18" t="s">
        <v>110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8" t="s">
        <v>22</v>
      </c>
      <c r="BK211" s="210">
        <f>ROUND(I211*H211,2)</f>
        <v>0</v>
      </c>
      <c r="BL211" s="18" t="s">
        <v>117</v>
      </c>
      <c r="BM211" s="209" t="s">
        <v>318</v>
      </c>
    </row>
    <row r="212" s="2" customFormat="1">
      <c r="A212" s="39"/>
      <c r="B212" s="40"/>
      <c r="C212" s="41"/>
      <c r="D212" s="211" t="s">
        <v>119</v>
      </c>
      <c r="E212" s="41"/>
      <c r="F212" s="212" t="s">
        <v>319</v>
      </c>
      <c r="G212" s="41"/>
      <c r="H212" s="41"/>
      <c r="I212" s="213"/>
      <c r="J212" s="41"/>
      <c r="K212" s="41"/>
      <c r="L212" s="45"/>
      <c r="M212" s="214"/>
      <c r="N212" s="215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119</v>
      </c>
      <c r="AU212" s="18" t="s">
        <v>81</v>
      </c>
    </row>
    <row r="213" s="2" customFormat="1">
      <c r="A213" s="39"/>
      <c r="B213" s="40"/>
      <c r="C213" s="41"/>
      <c r="D213" s="216" t="s">
        <v>121</v>
      </c>
      <c r="E213" s="41"/>
      <c r="F213" s="217" t="s">
        <v>320</v>
      </c>
      <c r="G213" s="41"/>
      <c r="H213" s="41"/>
      <c r="I213" s="213"/>
      <c r="J213" s="41"/>
      <c r="K213" s="41"/>
      <c r="L213" s="45"/>
      <c r="M213" s="214"/>
      <c r="N213" s="215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121</v>
      </c>
      <c r="AU213" s="18" t="s">
        <v>81</v>
      </c>
    </row>
    <row r="214" s="12" customFormat="1" ht="22.8" customHeight="1">
      <c r="A214" s="12"/>
      <c r="B214" s="182"/>
      <c r="C214" s="183"/>
      <c r="D214" s="184" t="s">
        <v>74</v>
      </c>
      <c r="E214" s="196" t="s">
        <v>128</v>
      </c>
      <c r="F214" s="196" t="s">
        <v>321</v>
      </c>
      <c r="G214" s="183"/>
      <c r="H214" s="183"/>
      <c r="I214" s="186"/>
      <c r="J214" s="197">
        <f>BK214</f>
        <v>0</v>
      </c>
      <c r="K214" s="183"/>
      <c r="L214" s="188"/>
      <c r="M214" s="189"/>
      <c r="N214" s="190"/>
      <c r="O214" s="190"/>
      <c r="P214" s="191">
        <f>SUM(P215:P244)</f>
        <v>0</v>
      </c>
      <c r="Q214" s="190"/>
      <c r="R214" s="191">
        <f>SUM(R215:R244)</f>
        <v>9.2336635991679987</v>
      </c>
      <c r="S214" s="190"/>
      <c r="T214" s="192">
        <f>SUM(T215:T244)</f>
        <v>5.5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3" t="s">
        <v>22</v>
      </c>
      <c r="AT214" s="194" t="s">
        <v>74</v>
      </c>
      <c r="AU214" s="194" t="s">
        <v>22</v>
      </c>
      <c r="AY214" s="193" t="s">
        <v>110</v>
      </c>
      <c r="BK214" s="195">
        <f>SUM(BK215:BK244)</f>
        <v>0</v>
      </c>
    </row>
    <row r="215" s="2" customFormat="1" ht="24.15" customHeight="1">
      <c r="A215" s="39"/>
      <c r="B215" s="40"/>
      <c r="C215" s="198" t="s">
        <v>322</v>
      </c>
      <c r="D215" s="198" t="s">
        <v>112</v>
      </c>
      <c r="E215" s="199" t="s">
        <v>323</v>
      </c>
      <c r="F215" s="200" t="s">
        <v>324</v>
      </c>
      <c r="G215" s="201" t="s">
        <v>166</v>
      </c>
      <c r="H215" s="202">
        <v>0.38400000000000001</v>
      </c>
      <c r="I215" s="203"/>
      <c r="J215" s="204">
        <f>ROUND(I215*H215,2)</f>
        <v>0</v>
      </c>
      <c r="K215" s="200" t="s">
        <v>116</v>
      </c>
      <c r="L215" s="45"/>
      <c r="M215" s="205" t="s">
        <v>20</v>
      </c>
      <c r="N215" s="206" t="s">
        <v>46</v>
      </c>
      <c r="O215" s="85"/>
      <c r="P215" s="207">
        <f>O215*H215</f>
        <v>0</v>
      </c>
      <c r="Q215" s="207">
        <v>2.808944538</v>
      </c>
      <c r="R215" s="207">
        <f>Q215*H215</f>
        <v>1.078634702592</v>
      </c>
      <c r="S215" s="207">
        <v>0</v>
      </c>
      <c r="T215" s="20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9" t="s">
        <v>117</v>
      </c>
      <c r="AT215" s="209" t="s">
        <v>112</v>
      </c>
      <c r="AU215" s="209" t="s">
        <v>81</v>
      </c>
      <c r="AY215" s="18" t="s">
        <v>110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8" t="s">
        <v>22</v>
      </c>
      <c r="BK215" s="210">
        <f>ROUND(I215*H215,2)</f>
        <v>0</v>
      </c>
      <c r="BL215" s="18" t="s">
        <v>117</v>
      </c>
      <c r="BM215" s="209" t="s">
        <v>325</v>
      </c>
    </row>
    <row r="216" s="2" customFormat="1">
      <c r="A216" s="39"/>
      <c r="B216" s="40"/>
      <c r="C216" s="41"/>
      <c r="D216" s="211" t="s">
        <v>119</v>
      </c>
      <c r="E216" s="41"/>
      <c r="F216" s="212" t="s">
        <v>326</v>
      </c>
      <c r="G216" s="41"/>
      <c r="H216" s="41"/>
      <c r="I216" s="213"/>
      <c r="J216" s="41"/>
      <c r="K216" s="41"/>
      <c r="L216" s="45"/>
      <c r="M216" s="214"/>
      <c r="N216" s="21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119</v>
      </c>
      <c r="AU216" s="18" t="s">
        <v>81</v>
      </c>
    </row>
    <row r="217" s="2" customFormat="1">
      <c r="A217" s="39"/>
      <c r="B217" s="40"/>
      <c r="C217" s="41"/>
      <c r="D217" s="216" t="s">
        <v>121</v>
      </c>
      <c r="E217" s="41"/>
      <c r="F217" s="217" t="s">
        <v>327</v>
      </c>
      <c r="G217" s="41"/>
      <c r="H217" s="41"/>
      <c r="I217" s="213"/>
      <c r="J217" s="41"/>
      <c r="K217" s="41"/>
      <c r="L217" s="45"/>
      <c r="M217" s="214"/>
      <c r="N217" s="21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121</v>
      </c>
      <c r="AU217" s="18" t="s">
        <v>81</v>
      </c>
    </row>
    <row r="218" s="13" customFormat="1">
      <c r="A218" s="13"/>
      <c r="B218" s="218"/>
      <c r="C218" s="219"/>
      <c r="D218" s="211" t="s">
        <v>134</v>
      </c>
      <c r="E218" s="220" t="s">
        <v>20</v>
      </c>
      <c r="F218" s="221" t="s">
        <v>328</v>
      </c>
      <c r="G218" s="219"/>
      <c r="H218" s="222">
        <v>0.38400000000000001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8" t="s">
        <v>134</v>
      </c>
      <c r="AU218" s="228" t="s">
        <v>81</v>
      </c>
      <c r="AV218" s="13" t="s">
        <v>81</v>
      </c>
      <c r="AW218" s="13" t="s">
        <v>37</v>
      </c>
      <c r="AX218" s="13" t="s">
        <v>22</v>
      </c>
      <c r="AY218" s="228" t="s">
        <v>110</v>
      </c>
    </row>
    <row r="219" s="14" customFormat="1">
      <c r="A219" s="14"/>
      <c r="B219" s="229"/>
      <c r="C219" s="230"/>
      <c r="D219" s="211" t="s">
        <v>134</v>
      </c>
      <c r="E219" s="231" t="s">
        <v>20</v>
      </c>
      <c r="F219" s="232" t="s">
        <v>329</v>
      </c>
      <c r="G219" s="230"/>
      <c r="H219" s="231" t="s">
        <v>20</v>
      </c>
      <c r="I219" s="233"/>
      <c r="J219" s="230"/>
      <c r="K219" s="230"/>
      <c r="L219" s="234"/>
      <c r="M219" s="235"/>
      <c r="N219" s="236"/>
      <c r="O219" s="236"/>
      <c r="P219" s="236"/>
      <c r="Q219" s="236"/>
      <c r="R219" s="236"/>
      <c r="S219" s="236"/>
      <c r="T219" s="23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8" t="s">
        <v>134</v>
      </c>
      <c r="AU219" s="238" t="s">
        <v>81</v>
      </c>
      <c r="AV219" s="14" t="s">
        <v>22</v>
      </c>
      <c r="AW219" s="14" t="s">
        <v>37</v>
      </c>
      <c r="AX219" s="14" t="s">
        <v>75</v>
      </c>
      <c r="AY219" s="238" t="s">
        <v>110</v>
      </c>
    </row>
    <row r="220" s="2" customFormat="1" ht="21.75" customHeight="1">
      <c r="A220" s="39"/>
      <c r="B220" s="40"/>
      <c r="C220" s="198" t="s">
        <v>330</v>
      </c>
      <c r="D220" s="198" t="s">
        <v>112</v>
      </c>
      <c r="E220" s="199" t="s">
        <v>331</v>
      </c>
      <c r="F220" s="200" t="s">
        <v>332</v>
      </c>
      <c r="G220" s="201" t="s">
        <v>115</v>
      </c>
      <c r="H220" s="202">
        <v>0.38400000000000001</v>
      </c>
      <c r="I220" s="203"/>
      <c r="J220" s="204">
        <f>ROUND(I220*H220,2)</f>
        <v>0</v>
      </c>
      <c r="K220" s="200" t="s">
        <v>116</v>
      </c>
      <c r="L220" s="45"/>
      <c r="M220" s="205" t="s">
        <v>20</v>
      </c>
      <c r="N220" s="206" t="s">
        <v>46</v>
      </c>
      <c r="O220" s="85"/>
      <c r="P220" s="207">
        <f>O220*H220</f>
        <v>0</v>
      </c>
      <c r="Q220" s="207">
        <v>0.0072580040000000002</v>
      </c>
      <c r="R220" s="207">
        <f>Q220*H220</f>
        <v>0.0027870735360000002</v>
      </c>
      <c r="S220" s="207">
        <v>0</v>
      </c>
      <c r="T220" s="20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9" t="s">
        <v>117</v>
      </c>
      <c r="AT220" s="209" t="s">
        <v>112</v>
      </c>
      <c r="AU220" s="209" t="s">
        <v>81</v>
      </c>
      <c r="AY220" s="18" t="s">
        <v>110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8" t="s">
        <v>22</v>
      </c>
      <c r="BK220" s="210">
        <f>ROUND(I220*H220,2)</f>
        <v>0</v>
      </c>
      <c r="BL220" s="18" t="s">
        <v>117</v>
      </c>
      <c r="BM220" s="209" t="s">
        <v>333</v>
      </c>
    </row>
    <row r="221" s="2" customFormat="1">
      <c r="A221" s="39"/>
      <c r="B221" s="40"/>
      <c r="C221" s="41"/>
      <c r="D221" s="211" t="s">
        <v>119</v>
      </c>
      <c r="E221" s="41"/>
      <c r="F221" s="212" t="s">
        <v>334</v>
      </c>
      <c r="G221" s="41"/>
      <c r="H221" s="41"/>
      <c r="I221" s="213"/>
      <c r="J221" s="41"/>
      <c r="K221" s="41"/>
      <c r="L221" s="45"/>
      <c r="M221" s="214"/>
      <c r="N221" s="21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119</v>
      </c>
      <c r="AU221" s="18" t="s">
        <v>81</v>
      </c>
    </row>
    <row r="222" s="2" customFormat="1">
      <c r="A222" s="39"/>
      <c r="B222" s="40"/>
      <c r="C222" s="41"/>
      <c r="D222" s="216" t="s">
        <v>121</v>
      </c>
      <c r="E222" s="41"/>
      <c r="F222" s="217" t="s">
        <v>335</v>
      </c>
      <c r="G222" s="41"/>
      <c r="H222" s="41"/>
      <c r="I222" s="213"/>
      <c r="J222" s="41"/>
      <c r="K222" s="41"/>
      <c r="L222" s="45"/>
      <c r="M222" s="214"/>
      <c r="N222" s="21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121</v>
      </c>
      <c r="AU222" s="18" t="s">
        <v>81</v>
      </c>
    </row>
    <row r="223" s="13" customFormat="1">
      <c r="A223" s="13"/>
      <c r="B223" s="218"/>
      <c r="C223" s="219"/>
      <c r="D223" s="211" t="s">
        <v>134</v>
      </c>
      <c r="E223" s="220" t="s">
        <v>20</v>
      </c>
      <c r="F223" s="221" t="s">
        <v>328</v>
      </c>
      <c r="G223" s="219"/>
      <c r="H223" s="222">
        <v>0.38400000000000001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8" t="s">
        <v>134</v>
      </c>
      <c r="AU223" s="228" t="s">
        <v>81</v>
      </c>
      <c r="AV223" s="13" t="s">
        <v>81</v>
      </c>
      <c r="AW223" s="13" t="s">
        <v>37</v>
      </c>
      <c r="AX223" s="13" t="s">
        <v>22</v>
      </c>
      <c r="AY223" s="228" t="s">
        <v>110</v>
      </c>
    </row>
    <row r="224" s="14" customFormat="1">
      <c r="A224" s="14"/>
      <c r="B224" s="229"/>
      <c r="C224" s="230"/>
      <c r="D224" s="211" t="s">
        <v>134</v>
      </c>
      <c r="E224" s="231" t="s">
        <v>20</v>
      </c>
      <c r="F224" s="232" t="s">
        <v>329</v>
      </c>
      <c r="G224" s="230"/>
      <c r="H224" s="231" t="s">
        <v>20</v>
      </c>
      <c r="I224" s="233"/>
      <c r="J224" s="230"/>
      <c r="K224" s="230"/>
      <c r="L224" s="234"/>
      <c r="M224" s="235"/>
      <c r="N224" s="236"/>
      <c r="O224" s="236"/>
      <c r="P224" s="236"/>
      <c r="Q224" s="236"/>
      <c r="R224" s="236"/>
      <c r="S224" s="236"/>
      <c r="T224" s="23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8" t="s">
        <v>134</v>
      </c>
      <c r="AU224" s="238" t="s">
        <v>81</v>
      </c>
      <c r="AV224" s="14" t="s">
        <v>22</v>
      </c>
      <c r="AW224" s="14" t="s">
        <v>37</v>
      </c>
      <c r="AX224" s="14" t="s">
        <v>75</v>
      </c>
      <c r="AY224" s="238" t="s">
        <v>110</v>
      </c>
    </row>
    <row r="225" s="2" customFormat="1" ht="21.75" customHeight="1">
      <c r="A225" s="39"/>
      <c r="B225" s="40"/>
      <c r="C225" s="198" t="s">
        <v>336</v>
      </c>
      <c r="D225" s="198" t="s">
        <v>112</v>
      </c>
      <c r="E225" s="199" t="s">
        <v>337</v>
      </c>
      <c r="F225" s="200" t="s">
        <v>338</v>
      </c>
      <c r="G225" s="201" t="s">
        <v>115</v>
      </c>
      <c r="H225" s="202">
        <v>0.38400000000000001</v>
      </c>
      <c r="I225" s="203"/>
      <c r="J225" s="204">
        <f>ROUND(I225*H225,2)</f>
        <v>0</v>
      </c>
      <c r="K225" s="200" t="s">
        <v>116</v>
      </c>
      <c r="L225" s="45"/>
      <c r="M225" s="205" t="s">
        <v>20</v>
      </c>
      <c r="N225" s="206" t="s">
        <v>46</v>
      </c>
      <c r="O225" s="85"/>
      <c r="P225" s="207">
        <f>O225*H225</f>
        <v>0</v>
      </c>
      <c r="Q225" s="207">
        <v>0.00085693499999999997</v>
      </c>
      <c r="R225" s="207">
        <f>Q225*H225</f>
        <v>0.00032906303999999999</v>
      </c>
      <c r="S225" s="207">
        <v>0</v>
      </c>
      <c r="T225" s="20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9" t="s">
        <v>117</v>
      </c>
      <c r="AT225" s="209" t="s">
        <v>112</v>
      </c>
      <c r="AU225" s="209" t="s">
        <v>81</v>
      </c>
      <c r="AY225" s="18" t="s">
        <v>110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22</v>
      </c>
      <c r="BK225" s="210">
        <f>ROUND(I225*H225,2)</f>
        <v>0</v>
      </c>
      <c r="BL225" s="18" t="s">
        <v>117</v>
      </c>
      <c r="BM225" s="209" t="s">
        <v>339</v>
      </c>
    </row>
    <row r="226" s="2" customFormat="1">
      <c r="A226" s="39"/>
      <c r="B226" s="40"/>
      <c r="C226" s="41"/>
      <c r="D226" s="211" t="s">
        <v>119</v>
      </c>
      <c r="E226" s="41"/>
      <c r="F226" s="212" t="s">
        <v>340</v>
      </c>
      <c r="G226" s="41"/>
      <c r="H226" s="41"/>
      <c r="I226" s="213"/>
      <c r="J226" s="41"/>
      <c r="K226" s="41"/>
      <c r="L226" s="45"/>
      <c r="M226" s="214"/>
      <c r="N226" s="21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119</v>
      </c>
      <c r="AU226" s="18" t="s">
        <v>81</v>
      </c>
    </row>
    <row r="227" s="2" customFormat="1">
      <c r="A227" s="39"/>
      <c r="B227" s="40"/>
      <c r="C227" s="41"/>
      <c r="D227" s="216" t="s">
        <v>121</v>
      </c>
      <c r="E227" s="41"/>
      <c r="F227" s="217" t="s">
        <v>341</v>
      </c>
      <c r="G227" s="41"/>
      <c r="H227" s="41"/>
      <c r="I227" s="213"/>
      <c r="J227" s="41"/>
      <c r="K227" s="41"/>
      <c r="L227" s="45"/>
      <c r="M227" s="214"/>
      <c r="N227" s="21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121</v>
      </c>
      <c r="AU227" s="18" t="s">
        <v>81</v>
      </c>
    </row>
    <row r="228" s="2" customFormat="1" ht="24.15" customHeight="1">
      <c r="A228" s="39"/>
      <c r="B228" s="40"/>
      <c r="C228" s="198" t="s">
        <v>342</v>
      </c>
      <c r="D228" s="198" t="s">
        <v>112</v>
      </c>
      <c r="E228" s="199" t="s">
        <v>343</v>
      </c>
      <c r="F228" s="200" t="s">
        <v>344</v>
      </c>
      <c r="G228" s="201" t="s">
        <v>345</v>
      </c>
      <c r="H228" s="202">
        <v>1</v>
      </c>
      <c r="I228" s="203"/>
      <c r="J228" s="204">
        <f>ROUND(I228*H228,2)</f>
        <v>0</v>
      </c>
      <c r="K228" s="200" t="s">
        <v>116</v>
      </c>
      <c r="L228" s="45"/>
      <c r="M228" s="205" t="s">
        <v>20</v>
      </c>
      <c r="N228" s="206" t="s">
        <v>46</v>
      </c>
      <c r="O228" s="85"/>
      <c r="P228" s="207">
        <f>O228*H228</f>
        <v>0</v>
      </c>
      <c r="Q228" s="207">
        <v>0.26789276000000001</v>
      </c>
      <c r="R228" s="207">
        <f>Q228*H228</f>
        <v>0.26789276000000001</v>
      </c>
      <c r="S228" s="207">
        <v>0</v>
      </c>
      <c r="T228" s="20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9" t="s">
        <v>117</v>
      </c>
      <c r="AT228" s="209" t="s">
        <v>112</v>
      </c>
      <c r="AU228" s="209" t="s">
        <v>81</v>
      </c>
      <c r="AY228" s="18" t="s">
        <v>110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8" t="s">
        <v>22</v>
      </c>
      <c r="BK228" s="210">
        <f>ROUND(I228*H228,2)</f>
        <v>0</v>
      </c>
      <c r="BL228" s="18" t="s">
        <v>117</v>
      </c>
      <c r="BM228" s="209" t="s">
        <v>346</v>
      </c>
    </row>
    <row r="229" s="2" customFormat="1">
      <c r="A229" s="39"/>
      <c r="B229" s="40"/>
      <c r="C229" s="41"/>
      <c r="D229" s="211" t="s">
        <v>119</v>
      </c>
      <c r="E229" s="41"/>
      <c r="F229" s="212" t="s">
        <v>347</v>
      </c>
      <c r="G229" s="41"/>
      <c r="H229" s="41"/>
      <c r="I229" s="213"/>
      <c r="J229" s="41"/>
      <c r="K229" s="41"/>
      <c r="L229" s="45"/>
      <c r="M229" s="214"/>
      <c r="N229" s="21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119</v>
      </c>
      <c r="AU229" s="18" t="s">
        <v>81</v>
      </c>
    </row>
    <row r="230" s="2" customFormat="1">
      <c r="A230" s="39"/>
      <c r="B230" s="40"/>
      <c r="C230" s="41"/>
      <c r="D230" s="216" t="s">
        <v>121</v>
      </c>
      <c r="E230" s="41"/>
      <c r="F230" s="217" t="s">
        <v>348</v>
      </c>
      <c r="G230" s="41"/>
      <c r="H230" s="41"/>
      <c r="I230" s="213"/>
      <c r="J230" s="41"/>
      <c r="K230" s="41"/>
      <c r="L230" s="45"/>
      <c r="M230" s="214"/>
      <c r="N230" s="215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121</v>
      </c>
      <c r="AU230" s="18" t="s">
        <v>81</v>
      </c>
    </row>
    <row r="231" s="2" customFormat="1" ht="24.15" customHeight="1">
      <c r="A231" s="39"/>
      <c r="B231" s="40"/>
      <c r="C231" s="250" t="s">
        <v>349</v>
      </c>
      <c r="D231" s="250" t="s">
        <v>268</v>
      </c>
      <c r="E231" s="251" t="s">
        <v>350</v>
      </c>
      <c r="F231" s="252" t="s">
        <v>351</v>
      </c>
      <c r="G231" s="253" t="s">
        <v>20</v>
      </c>
      <c r="H231" s="254">
        <v>1</v>
      </c>
      <c r="I231" s="255"/>
      <c r="J231" s="256">
        <f>ROUND(I231*H231,2)</f>
        <v>0</v>
      </c>
      <c r="K231" s="252" t="s">
        <v>20</v>
      </c>
      <c r="L231" s="257"/>
      <c r="M231" s="258" t="s">
        <v>20</v>
      </c>
      <c r="N231" s="259" t="s">
        <v>46</v>
      </c>
      <c r="O231" s="85"/>
      <c r="P231" s="207">
        <f>O231*H231</f>
        <v>0</v>
      </c>
      <c r="Q231" s="207">
        <v>1.115</v>
      </c>
      <c r="R231" s="207">
        <f>Q231*H231</f>
        <v>1.115</v>
      </c>
      <c r="S231" s="207">
        <v>0</v>
      </c>
      <c r="T231" s="20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09" t="s">
        <v>163</v>
      </c>
      <c r="AT231" s="209" t="s">
        <v>268</v>
      </c>
      <c r="AU231" s="209" t="s">
        <v>81</v>
      </c>
      <c r="AY231" s="18" t="s">
        <v>110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8" t="s">
        <v>22</v>
      </c>
      <c r="BK231" s="210">
        <f>ROUND(I231*H231,2)</f>
        <v>0</v>
      </c>
      <c r="BL231" s="18" t="s">
        <v>117</v>
      </c>
      <c r="BM231" s="209" t="s">
        <v>352</v>
      </c>
    </row>
    <row r="232" s="2" customFormat="1">
      <c r="A232" s="39"/>
      <c r="B232" s="40"/>
      <c r="C232" s="41"/>
      <c r="D232" s="211" t="s">
        <v>119</v>
      </c>
      <c r="E232" s="41"/>
      <c r="F232" s="212" t="s">
        <v>351</v>
      </c>
      <c r="G232" s="41"/>
      <c r="H232" s="41"/>
      <c r="I232" s="213"/>
      <c r="J232" s="41"/>
      <c r="K232" s="41"/>
      <c r="L232" s="45"/>
      <c r="M232" s="214"/>
      <c r="N232" s="215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119</v>
      </c>
      <c r="AU232" s="18" t="s">
        <v>81</v>
      </c>
    </row>
    <row r="233" s="13" customFormat="1">
      <c r="A233" s="13"/>
      <c r="B233" s="218"/>
      <c r="C233" s="219"/>
      <c r="D233" s="211" t="s">
        <v>134</v>
      </c>
      <c r="E233" s="220" t="s">
        <v>20</v>
      </c>
      <c r="F233" s="221" t="s">
        <v>22</v>
      </c>
      <c r="G233" s="219"/>
      <c r="H233" s="222">
        <v>1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8" t="s">
        <v>134</v>
      </c>
      <c r="AU233" s="228" t="s">
        <v>81</v>
      </c>
      <c r="AV233" s="13" t="s">
        <v>81</v>
      </c>
      <c r="AW233" s="13" t="s">
        <v>37</v>
      </c>
      <c r="AX233" s="13" t="s">
        <v>22</v>
      </c>
      <c r="AY233" s="228" t="s">
        <v>110</v>
      </c>
    </row>
    <row r="234" s="14" customFormat="1">
      <c r="A234" s="14"/>
      <c r="B234" s="229"/>
      <c r="C234" s="230"/>
      <c r="D234" s="211" t="s">
        <v>134</v>
      </c>
      <c r="E234" s="231" t="s">
        <v>20</v>
      </c>
      <c r="F234" s="232" t="s">
        <v>353</v>
      </c>
      <c r="G234" s="230"/>
      <c r="H234" s="231" t="s">
        <v>20</v>
      </c>
      <c r="I234" s="233"/>
      <c r="J234" s="230"/>
      <c r="K234" s="230"/>
      <c r="L234" s="234"/>
      <c r="M234" s="235"/>
      <c r="N234" s="236"/>
      <c r="O234" s="236"/>
      <c r="P234" s="236"/>
      <c r="Q234" s="236"/>
      <c r="R234" s="236"/>
      <c r="S234" s="236"/>
      <c r="T234" s="23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8" t="s">
        <v>134</v>
      </c>
      <c r="AU234" s="238" t="s">
        <v>81</v>
      </c>
      <c r="AV234" s="14" t="s">
        <v>22</v>
      </c>
      <c r="AW234" s="14" t="s">
        <v>37</v>
      </c>
      <c r="AX234" s="14" t="s">
        <v>75</v>
      </c>
      <c r="AY234" s="238" t="s">
        <v>110</v>
      </c>
    </row>
    <row r="235" s="2" customFormat="1" ht="24.15" customHeight="1">
      <c r="A235" s="39"/>
      <c r="B235" s="40"/>
      <c r="C235" s="198" t="s">
        <v>354</v>
      </c>
      <c r="D235" s="198" t="s">
        <v>112</v>
      </c>
      <c r="E235" s="199" t="s">
        <v>355</v>
      </c>
      <c r="F235" s="200" t="s">
        <v>356</v>
      </c>
      <c r="G235" s="201" t="s">
        <v>166</v>
      </c>
      <c r="H235" s="202">
        <v>2.5</v>
      </c>
      <c r="I235" s="203"/>
      <c r="J235" s="204">
        <f>ROUND(I235*H235,2)</f>
        <v>0</v>
      </c>
      <c r="K235" s="200" t="s">
        <v>116</v>
      </c>
      <c r="L235" s="45"/>
      <c r="M235" s="205" t="s">
        <v>20</v>
      </c>
      <c r="N235" s="206" t="s">
        <v>46</v>
      </c>
      <c r="O235" s="85"/>
      <c r="P235" s="207">
        <f>O235*H235</f>
        <v>0</v>
      </c>
      <c r="Q235" s="207">
        <v>0</v>
      </c>
      <c r="R235" s="207">
        <f>Q235*H235</f>
        <v>0</v>
      </c>
      <c r="S235" s="207">
        <v>2.2000000000000002</v>
      </c>
      <c r="T235" s="208">
        <f>S235*H235</f>
        <v>5.5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9" t="s">
        <v>117</v>
      </c>
      <c r="AT235" s="209" t="s">
        <v>112</v>
      </c>
      <c r="AU235" s="209" t="s">
        <v>81</v>
      </c>
      <c r="AY235" s="18" t="s">
        <v>110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8" t="s">
        <v>22</v>
      </c>
      <c r="BK235" s="210">
        <f>ROUND(I235*H235,2)</f>
        <v>0</v>
      </c>
      <c r="BL235" s="18" t="s">
        <v>117</v>
      </c>
      <c r="BM235" s="209" t="s">
        <v>357</v>
      </c>
    </row>
    <row r="236" s="2" customFormat="1">
      <c r="A236" s="39"/>
      <c r="B236" s="40"/>
      <c r="C236" s="41"/>
      <c r="D236" s="211" t="s">
        <v>119</v>
      </c>
      <c r="E236" s="41"/>
      <c r="F236" s="212" t="s">
        <v>358</v>
      </c>
      <c r="G236" s="41"/>
      <c r="H236" s="41"/>
      <c r="I236" s="213"/>
      <c r="J236" s="41"/>
      <c r="K236" s="41"/>
      <c r="L236" s="45"/>
      <c r="M236" s="214"/>
      <c r="N236" s="215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119</v>
      </c>
      <c r="AU236" s="18" t="s">
        <v>81</v>
      </c>
    </row>
    <row r="237" s="2" customFormat="1">
      <c r="A237" s="39"/>
      <c r="B237" s="40"/>
      <c r="C237" s="41"/>
      <c r="D237" s="216" t="s">
        <v>121</v>
      </c>
      <c r="E237" s="41"/>
      <c r="F237" s="217" t="s">
        <v>359</v>
      </c>
      <c r="G237" s="41"/>
      <c r="H237" s="41"/>
      <c r="I237" s="213"/>
      <c r="J237" s="41"/>
      <c r="K237" s="41"/>
      <c r="L237" s="45"/>
      <c r="M237" s="214"/>
      <c r="N237" s="21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121</v>
      </c>
      <c r="AU237" s="18" t="s">
        <v>81</v>
      </c>
    </row>
    <row r="238" s="13" customFormat="1">
      <c r="A238" s="13"/>
      <c r="B238" s="218"/>
      <c r="C238" s="219"/>
      <c r="D238" s="211" t="s">
        <v>134</v>
      </c>
      <c r="E238" s="220" t="s">
        <v>20</v>
      </c>
      <c r="F238" s="221" t="s">
        <v>360</v>
      </c>
      <c r="G238" s="219"/>
      <c r="H238" s="222">
        <v>2.5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8" t="s">
        <v>134</v>
      </c>
      <c r="AU238" s="228" t="s">
        <v>81</v>
      </c>
      <c r="AV238" s="13" t="s">
        <v>81</v>
      </c>
      <c r="AW238" s="13" t="s">
        <v>37</v>
      </c>
      <c r="AX238" s="13" t="s">
        <v>22</v>
      </c>
      <c r="AY238" s="228" t="s">
        <v>110</v>
      </c>
    </row>
    <row r="239" s="14" customFormat="1">
      <c r="A239" s="14"/>
      <c r="B239" s="229"/>
      <c r="C239" s="230"/>
      <c r="D239" s="211" t="s">
        <v>134</v>
      </c>
      <c r="E239" s="231" t="s">
        <v>20</v>
      </c>
      <c r="F239" s="232" t="s">
        <v>361</v>
      </c>
      <c r="G239" s="230"/>
      <c r="H239" s="231" t="s">
        <v>20</v>
      </c>
      <c r="I239" s="233"/>
      <c r="J239" s="230"/>
      <c r="K239" s="230"/>
      <c r="L239" s="234"/>
      <c r="M239" s="235"/>
      <c r="N239" s="236"/>
      <c r="O239" s="236"/>
      <c r="P239" s="236"/>
      <c r="Q239" s="236"/>
      <c r="R239" s="236"/>
      <c r="S239" s="236"/>
      <c r="T239" s="23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8" t="s">
        <v>134</v>
      </c>
      <c r="AU239" s="238" t="s">
        <v>81</v>
      </c>
      <c r="AV239" s="14" t="s">
        <v>22</v>
      </c>
      <c r="AW239" s="14" t="s">
        <v>37</v>
      </c>
      <c r="AX239" s="14" t="s">
        <v>75</v>
      </c>
      <c r="AY239" s="238" t="s">
        <v>110</v>
      </c>
    </row>
    <row r="240" s="2" customFormat="1" ht="24.15" customHeight="1">
      <c r="A240" s="39"/>
      <c r="B240" s="40"/>
      <c r="C240" s="198" t="s">
        <v>362</v>
      </c>
      <c r="D240" s="198" t="s">
        <v>112</v>
      </c>
      <c r="E240" s="199" t="s">
        <v>363</v>
      </c>
      <c r="F240" s="200" t="s">
        <v>364</v>
      </c>
      <c r="G240" s="201" t="s">
        <v>166</v>
      </c>
      <c r="H240" s="202">
        <v>3</v>
      </c>
      <c r="I240" s="203"/>
      <c r="J240" s="204">
        <f>ROUND(I240*H240,2)</f>
        <v>0</v>
      </c>
      <c r="K240" s="200" t="s">
        <v>116</v>
      </c>
      <c r="L240" s="45"/>
      <c r="M240" s="205" t="s">
        <v>20</v>
      </c>
      <c r="N240" s="206" t="s">
        <v>46</v>
      </c>
      <c r="O240" s="85"/>
      <c r="P240" s="207">
        <f>O240*H240</f>
        <v>0</v>
      </c>
      <c r="Q240" s="207">
        <v>2.2563399999999998</v>
      </c>
      <c r="R240" s="207">
        <f>Q240*H240</f>
        <v>6.7690199999999994</v>
      </c>
      <c r="S240" s="207">
        <v>0</v>
      </c>
      <c r="T240" s="20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9" t="s">
        <v>117</v>
      </c>
      <c r="AT240" s="209" t="s">
        <v>112</v>
      </c>
      <c r="AU240" s="209" t="s">
        <v>81</v>
      </c>
      <c r="AY240" s="18" t="s">
        <v>110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8" t="s">
        <v>22</v>
      </c>
      <c r="BK240" s="210">
        <f>ROUND(I240*H240,2)</f>
        <v>0</v>
      </c>
      <c r="BL240" s="18" t="s">
        <v>117</v>
      </c>
      <c r="BM240" s="209" t="s">
        <v>365</v>
      </c>
    </row>
    <row r="241" s="2" customFormat="1">
      <c r="A241" s="39"/>
      <c r="B241" s="40"/>
      <c r="C241" s="41"/>
      <c r="D241" s="211" t="s">
        <v>119</v>
      </c>
      <c r="E241" s="41"/>
      <c r="F241" s="212" t="s">
        <v>366</v>
      </c>
      <c r="G241" s="41"/>
      <c r="H241" s="41"/>
      <c r="I241" s="213"/>
      <c r="J241" s="41"/>
      <c r="K241" s="41"/>
      <c r="L241" s="45"/>
      <c r="M241" s="214"/>
      <c r="N241" s="215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119</v>
      </c>
      <c r="AU241" s="18" t="s">
        <v>81</v>
      </c>
    </row>
    <row r="242" s="2" customFormat="1">
      <c r="A242" s="39"/>
      <c r="B242" s="40"/>
      <c r="C242" s="41"/>
      <c r="D242" s="216" t="s">
        <v>121</v>
      </c>
      <c r="E242" s="41"/>
      <c r="F242" s="217" t="s">
        <v>367</v>
      </c>
      <c r="G242" s="41"/>
      <c r="H242" s="41"/>
      <c r="I242" s="213"/>
      <c r="J242" s="41"/>
      <c r="K242" s="41"/>
      <c r="L242" s="45"/>
      <c r="M242" s="214"/>
      <c r="N242" s="215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121</v>
      </c>
      <c r="AU242" s="18" t="s">
        <v>81</v>
      </c>
    </row>
    <row r="243" s="13" customFormat="1">
      <c r="A243" s="13"/>
      <c r="B243" s="218"/>
      <c r="C243" s="219"/>
      <c r="D243" s="211" t="s">
        <v>134</v>
      </c>
      <c r="E243" s="220" t="s">
        <v>20</v>
      </c>
      <c r="F243" s="221" t="s">
        <v>368</v>
      </c>
      <c r="G243" s="219"/>
      <c r="H243" s="222">
        <v>3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8" t="s">
        <v>134</v>
      </c>
      <c r="AU243" s="228" t="s">
        <v>81</v>
      </c>
      <c r="AV243" s="13" t="s">
        <v>81</v>
      </c>
      <c r="AW243" s="13" t="s">
        <v>37</v>
      </c>
      <c r="AX243" s="13" t="s">
        <v>22</v>
      </c>
      <c r="AY243" s="228" t="s">
        <v>110</v>
      </c>
    </row>
    <row r="244" s="14" customFormat="1">
      <c r="A244" s="14"/>
      <c r="B244" s="229"/>
      <c r="C244" s="230"/>
      <c r="D244" s="211" t="s">
        <v>134</v>
      </c>
      <c r="E244" s="231" t="s">
        <v>20</v>
      </c>
      <c r="F244" s="232" t="s">
        <v>369</v>
      </c>
      <c r="G244" s="230"/>
      <c r="H244" s="231" t="s">
        <v>20</v>
      </c>
      <c r="I244" s="233"/>
      <c r="J244" s="230"/>
      <c r="K244" s="230"/>
      <c r="L244" s="234"/>
      <c r="M244" s="235"/>
      <c r="N244" s="236"/>
      <c r="O244" s="236"/>
      <c r="P244" s="236"/>
      <c r="Q244" s="236"/>
      <c r="R244" s="236"/>
      <c r="S244" s="236"/>
      <c r="T244" s="23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8" t="s">
        <v>134</v>
      </c>
      <c r="AU244" s="238" t="s">
        <v>81</v>
      </c>
      <c r="AV244" s="14" t="s">
        <v>22</v>
      </c>
      <c r="AW244" s="14" t="s">
        <v>37</v>
      </c>
      <c r="AX244" s="14" t="s">
        <v>75</v>
      </c>
      <c r="AY244" s="238" t="s">
        <v>110</v>
      </c>
    </row>
    <row r="245" s="12" customFormat="1" ht="22.8" customHeight="1">
      <c r="A245" s="12"/>
      <c r="B245" s="182"/>
      <c r="C245" s="183"/>
      <c r="D245" s="184" t="s">
        <v>74</v>
      </c>
      <c r="E245" s="196" t="s">
        <v>117</v>
      </c>
      <c r="F245" s="196" t="s">
        <v>370</v>
      </c>
      <c r="G245" s="183"/>
      <c r="H245" s="183"/>
      <c r="I245" s="186"/>
      <c r="J245" s="197">
        <f>BK245</f>
        <v>0</v>
      </c>
      <c r="K245" s="183"/>
      <c r="L245" s="188"/>
      <c r="M245" s="189"/>
      <c r="N245" s="190"/>
      <c r="O245" s="190"/>
      <c r="P245" s="191">
        <f>SUM(P246:P261)</f>
        <v>0</v>
      </c>
      <c r="Q245" s="190"/>
      <c r="R245" s="191">
        <f>SUM(R246:R261)</f>
        <v>24.908103149999999</v>
      </c>
      <c r="S245" s="190"/>
      <c r="T245" s="192">
        <f>SUM(T246:T261)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3" t="s">
        <v>22</v>
      </c>
      <c r="AT245" s="194" t="s">
        <v>74</v>
      </c>
      <c r="AU245" s="194" t="s">
        <v>22</v>
      </c>
      <c r="AY245" s="193" t="s">
        <v>110</v>
      </c>
      <c r="BK245" s="195">
        <f>SUM(BK246:BK261)</f>
        <v>0</v>
      </c>
    </row>
    <row r="246" s="2" customFormat="1" ht="16.5" customHeight="1">
      <c r="A246" s="39"/>
      <c r="B246" s="40"/>
      <c r="C246" s="198" t="s">
        <v>371</v>
      </c>
      <c r="D246" s="198" t="s">
        <v>112</v>
      </c>
      <c r="E246" s="199" t="s">
        <v>372</v>
      </c>
      <c r="F246" s="200" t="s">
        <v>373</v>
      </c>
      <c r="G246" s="201" t="s">
        <v>166</v>
      </c>
      <c r="H246" s="202">
        <v>4.0949999999999998</v>
      </c>
      <c r="I246" s="203"/>
      <c r="J246" s="204">
        <f>ROUND(I246*H246,2)</f>
        <v>0</v>
      </c>
      <c r="K246" s="200" t="s">
        <v>116</v>
      </c>
      <c r="L246" s="45"/>
      <c r="M246" s="205" t="s">
        <v>20</v>
      </c>
      <c r="N246" s="206" t="s">
        <v>46</v>
      </c>
      <c r="O246" s="85"/>
      <c r="P246" s="207">
        <f>O246*H246</f>
        <v>0</v>
      </c>
      <c r="Q246" s="207">
        <v>1.8907700000000001</v>
      </c>
      <c r="R246" s="207">
        <f>Q246*H246</f>
        <v>7.7427031499999996</v>
      </c>
      <c r="S246" s="207">
        <v>0</v>
      </c>
      <c r="T246" s="20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9" t="s">
        <v>117</v>
      </c>
      <c r="AT246" s="209" t="s">
        <v>112</v>
      </c>
      <c r="AU246" s="209" t="s">
        <v>81</v>
      </c>
      <c r="AY246" s="18" t="s">
        <v>110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8" t="s">
        <v>22</v>
      </c>
      <c r="BK246" s="210">
        <f>ROUND(I246*H246,2)</f>
        <v>0</v>
      </c>
      <c r="BL246" s="18" t="s">
        <v>117</v>
      </c>
      <c r="BM246" s="209" t="s">
        <v>374</v>
      </c>
    </row>
    <row r="247" s="2" customFormat="1">
      <c r="A247" s="39"/>
      <c r="B247" s="40"/>
      <c r="C247" s="41"/>
      <c r="D247" s="211" t="s">
        <v>119</v>
      </c>
      <c r="E247" s="41"/>
      <c r="F247" s="212" t="s">
        <v>375</v>
      </c>
      <c r="G247" s="41"/>
      <c r="H247" s="41"/>
      <c r="I247" s="213"/>
      <c r="J247" s="41"/>
      <c r="K247" s="41"/>
      <c r="L247" s="45"/>
      <c r="M247" s="214"/>
      <c r="N247" s="21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119</v>
      </c>
      <c r="AU247" s="18" t="s">
        <v>81</v>
      </c>
    </row>
    <row r="248" s="2" customFormat="1">
      <c r="A248" s="39"/>
      <c r="B248" s="40"/>
      <c r="C248" s="41"/>
      <c r="D248" s="216" t="s">
        <v>121</v>
      </c>
      <c r="E248" s="41"/>
      <c r="F248" s="217" t="s">
        <v>376</v>
      </c>
      <c r="G248" s="41"/>
      <c r="H248" s="41"/>
      <c r="I248" s="213"/>
      <c r="J248" s="41"/>
      <c r="K248" s="41"/>
      <c r="L248" s="45"/>
      <c r="M248" s="214"/>
      <c r="N248" s="215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121</v>
      </c>
      <c r="AU248" s="18" t="s">
        <v>81</v>
      </c>
    </row>
    <row r="249" s="13" customFormat="1">
      <c r="A249" s="13"/>
      <c r="B249" s="218"/>
      <c r="C249" s="219"/>
      <c r="D249" s="211" t="s">
        <v>134</v>
      </c>
      <c r="E249" s="220" t="s">
        <v>20</v>
      </c>
      <c r="F249" s="221" t="s">
        <v>377</v>
      </c>
      <c r="G249" s="219"/>
      <c r="H249" s="222">
        <v>2.6000000000000001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8" t="s">
        <v>134</v>
      </c>
      <c r="AU249" s="228" t="s">
        <v>81</v>
      </c>
      <c r="AV249" s="13" t="s">
        <v>81</v>
      </c>
      <c r="AW249" s="13" t="s">
        <v>37</v>
      </c>
      <c r="AX249" s="13" t="s">
        <v>75</v>
      </c>
      <c r="AY249" s="228" t="s">
        <v>110</v>
      </c>
    </row>
    <row r="250" s="13" customFormat="1">
      <c r="A250" s="13"/>
      <c r="B250" s="218"/>
      <c r="C250" s="219"/>
      <c r="D250" s="211" t="s">
        <v>134</v>
      </c>
      <c r="E250" s="220" t="s">
        <v>20</v>
      </c>
      <c r="F250" s="221" t="s">
        <v>378</v>
      </c>
      <c r="G250" s="219"/>
      <c r="H250" s="222">
        <v>1.4950000000000001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8" t="s">
        <v>134</v>
      </c>
      <c r="AU250" s="228" t="s">
        <v>81</v>
      </c>
      <c r="AV250" s="13" t="s">
        <v>81</v>
      </c>
      <c r="AW250" s="13" t="s">
        <v>37</v>
      </c>
      <c r="AX250" s="13" t="s">
        <v>75</v>
      </c>
      <c r="AY250" s="228" t="s">
        <v>110</v>
      </c>
    </row>
    <row r="251" s="15" customFormat="1">
      <c r="A251" s="15"/>
      <c r="B251" s="239"/>
      <c r="C251" s="240"/>
      <c r="D251" s="211" t="s">
        <v>134</v>
      </c>
      <c r="E251" s="241" t="s">
        <v>20</v>
      </c>
      <c r="F251" s="242" t="s">
        <v>176</v>
      </c>
      <c r="G251" s="240"/>
      <c r="H251" s="243">
        <v>4.0949999999999998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49" t="s">
        <v>134</v>
      </c>
      <c r="AU251" s="249" t="s">
        <v>81</v>
      </c>
      <c r="AV251" s="15" t="s">
        <v>117</v>
      </c>
      <c r="AW251" s="15" t="s">
        <v>37</v>
      </c>
      <c r="AX251" s="15" t="s">
        <v>22</v>
      </c>
      <c r="AY251" s="249" t="s">
        <v>110</v>
      </c>
    </row>
    <row r="252" s="2" customFormat="1" ht="24.15" customHeight="1">
      <c r="A252" s="39"/>
      <c r="B252" s="40"/>
      <c r="C252" s="198" t="s">
        <v>379</v>
      </c>
      <c r="D252" s="198" t="s">
        <v>112</v>
      </c>
      <c r="E252" s="199" t="s">
        <v>380</v>
      </c>
      <c r="F252" s="200" t="s">
        <v>381</v>
      </c>
      <c r="G252" s="201" t="s">
        <v>166</v>
      </c>
      <c r="H252" s="202">
        <v>7</v>
      </c>
      <c r="I252" s="203"/>
      <c r="J252" s="204">
        <f>ROUND(I252*H252,2)</f>
        <v>0</v>
      </c>
      <c r="K252" s="200" t="s">
        <v>116</v>
      </c>
      <c r="L252" s="45"/>
      <c r="M252" s="205" t="s">
        <v>20</v>
      </c>
      <c r="N252" s="206" t="s">
        <v>46</v>
      </c>
      <c r="O252" s="85"/>
      <c r="P252" s="207">
        <f>O252*H252</f>
        <v>0</v>
      </c>
      <c r="Q252" s="207">
        <v>1.9967999999999999</v>
      </c>
      <c r="R252" s="207">
        <f>Q252*H252</f>
        <v>13.977599999999999</v>
      </c>
      <c r="S252" s="207">
        <v>0</v>
      </c>
      <c r="T252" s="20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09" t="s">
        <v>117</v>
      </c>
      <c r="AT252" s="209" t="s">
        <v>112</v>
      </c>
      <c r="AU252" s="209" t="s">
        <v>81</v>
      </c>
      <c r="AY252" s="18" t="s">
        <v>110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8" t="s">
        <v>22</v>
      </c>
      <c r="BK252" s="210">
        <f>ROUND(I252*H252,2)</f>
        <v>0</v>
      </c>
      <c r="BL252" s="18" t="s">
        <v>117</v>
      </c>
      <c r="BM252" s="209" t="s">
        <v>382</v>
      </c>
    </row>
    <row r="253" s="2" customFormat="1">
      <c r="A253" s="39"/>
      <c r="B253" s="40"/>
      <c r="C253" s="41"/>
      <c r="D253" s="211" t="s">
        <v>119</v>
      </c>
      <c r="E253" s="41"/>
      <c r="F253" s="212" t="s">
        <v>383</v>
      </c>
      <c r="G253" s="41"/>
      <c r="H253" s="41"/>
      <c r="I253" s="213"/>
      <c r="J253" s="41"/>
      <c r="K253" s="41"/>
      <c r="L253" s="45"/>
      <c r="M253" s="214"/>
      <c r="N253" s="21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119</v>
      </c>
      <c r="AU253" s="18" t="s">
        <v>81</v>
      </c>
    </row>
    <row r="254" s="2" customFormat="1">
      <c r="A254" s="39"/>
      <c r="B254" s="40"/>
      <c r="C254" s="41"/>
      <c r="D254" s="216" t="s">
        <v>121</v>
      </c>
      <c r="E254" s="41"/>
      <c r="F254" s="217" t="s">
        <v>384</v>
      </c>
      <c r="G254" s="41"/>
      <c r="H254" s="41"/>
      <c r="I254" s="213"/>
      <c r="J254" s="41"/>
      <c r="K254" s="41"/>
      <c r="L254" s="45"/>
      <c r="M254" s="214"/>
      <c r="N254" s="215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121</v>
      </c>
      <c r="AU254" s="18" t="s">
        <v>81</v>
      </c>
    </row>
    <row r="255" s="13" customFormat="1">
      <c r="A255" s="13"/>
      <c r="B255" s="218"/>
      <c r="C255" s="219"/>
      <c r="D255" s="211" t="s">
        <v>134</v>
      </c>
      <c r="E255" s="220" t="s">
        <v>20</v>
      </c>
      <c r="F255" s="221" t="s">
        <v>156</v>
      </c>
      <c r="G255" s="219"/>
      <c r="H255" s="222">
        <v>7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8" t="s">
        <v>134</v>
      </c>
      <c r="AU255" s="228" t="s">
        <v>81</v>
      </c>
      <c r="AV255" s="13" t="s">
        <v>81</v>
      </c>
      <c r="AW255" s="13" t="s">
        <v>37</v>
      </c>
      <c r="AX255" s="13" t="s">
        <v>22</v>
      </c>
      <c r="AY255" s="228" t="s">
        <v>110</v>
      </c>
    </row>
    <row r="256" s="14" customFormat="1">
      <c r="A256" s="14"/>
      <c r="B256" s="229"/>
      <c r="C256" s="230"/>
      <c r="D256" s="211" t="s">
        <v>134</v>
      </c>
      <c r="E256" s="231" t="s">
        <v>20</v>
      </c>
      <c r="F256" s="232" t="s">
        <v>385</v>
      </c>
      <c r="G256" s="230"/>
      <c r="H256" s="231" t="s">
        <v>20</v>
      </c>
      <c r="I256" s="233"/>
      <c r="J256" s="230"/>
      <c r="K256" s="230"/>
      <c r="L256" s="234"/>
      <c r="M256" s="235"/>
      <c r="N256" s="236"/>
      <c r="O256" s="236"/>
      <c r="P256" s="236"/>
      <c r="Q256" s="236"/>
      <c r="R256" s="236"/>
      <c r="S256" s="236"/>
      <c r="T256" s="23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8" t="s">
        <v>134</v>
      </c>
      <c r="AU256" s="238" t="s">
        <v>81</v>
      </c>
      <c r="AV256" s="14" t="s">
        <v>22</v>
      </c>
      <c r="AW256" s="14" t="s">
        <v>37</v>
      </c>
      <c r="AX256" s="14" t="s">
        <v>75</v>
      </c>
      <c r="AY256" s="238" t="s">
        <v>110</v>
      </c>
    </row>
    <row r="257" s="2" customFormat="1" ht="21.75" customHeight="1">
      <c r="A257" s="39"/>
      <c r="B257" s="40"/>
      <c r="C257" s="198" t="s">
        <v>386</v>
      </c>
      <c r="D257" s="198" t="s">
        <v>112</v>
      </c>
      <c r="E257" s="199" t="s">
        <v>387</v>
      </c>
      <c r="F257" s="200" t="s">
        <v>388</v>
      </c>
      <c r="G257" s="201" t="s">
        <v>115</v>
      </c>
      <c r="H257" s="202">
        <v>15</v>
      </c>
      <c r="I257" s="203"/>
      <c r="J257" s="204">
        <f>ROUND(I257*H257,2)</f>
        <v>0</v>
      </c>
      <c r="K257" s="200" t="s">
        <v>116</v>
      </c>
      <c r="L257" s="45"/>
      <c r="M257" s="205" t="s">
        <v>20</v>
      </c>
      <c r="N257" s="206" t="s">
        <v>46</v>
      </c>
      <c r="O257" s="85"/>
      <c r="P257" s="207">
        <f>O257*H257</f>
        <v>0</v>
      </c>
      <c r="Q257" s="207">
        <v>0.21251999999999999</v>
      </c>
      <c r="R257" s="207">
        <f>Q257*H257</f>
        <v>3.1877999999999997</v>
      </c>
      <c r="S257" s="207">
        <v>0</v>
      </c>
      <c r="T257" s="208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9" t="s">
        <v>117</v>
      </c>
      <c r="AT257" s="209" t="s">
        <v>112</v>
      </c>
      <c r="AU257" s="209" t="s">
        <v>81</v>
      </c>
      <c r="AY257" s="18" t="s">
        <v>110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8" t="s">
        <v>22</v>
      </c>
      <c r="BK257" s="210">
        <f>ROUND(I257*H257,2)</f>
        <v>0</v>
      </c>
      <c r="BL257" s="18" t="s">
        <v>117</v>
      </c>
      <c r="BM257" s="209" t="s">
        <v>389</v>
      </c>
    </row>
    <row r="258" s="2" customFormat="1">
      <c r="A258" s="39"/>
      <c r="B258" s="40"/>
      <c r="C258" s="41"/>
      <c r="D258" s="211" t="s">
        <v>119</v>
      </c>
      <c r="E258" s="41"/>
      <c r="F258" s="212" t="s">
        <v>390</v>
      </c>
      <c r="G258" s="41"/>
      <c r="H258" s="41"/>
      <c r="I258" s="213"/>
      <c r="J258" s="41"/>
      <c r="K258" s="41"/>
      <c r="L258" s="45"/>
      <c r="M258" s="214"/>
      <c r="N258" s="21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119</v>
      </c>
      <c r="AU258" s="18" t="s">
        <v>81</v>
      </c>
    </row>
    <row r="259" s="2" customFormat="1">
      <c r="A259" s="39"/>
      <c r="B259" s="40"/>
      <c r="C259" s="41"/>
      <c r="D259" s="216" t="s">
        <v>121</v>
      </c>
      <c r="E259" s="41"/>
      <c r="F259" s="217" t="s">
        <v>391</v>
      </c>
      <c r="G259" s="41"/>
      <c r="H259" s="41"/>
      <c r="I259" s="213"/>
      <c r="J259" s="41"/>
      <c r="K259" s="41"/>
      <c r="L259" s="45"/>
      <c r="M259" s="214"/>
      <c r="N259" s="215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121</v>
      </c>
      <c r="AU259" s="18" t="s">
        <v>81</v>
      </c>
    </row>
    <row r="260" s="13" customFormat="1">
      <c r="A260" s="13"/>
      <c r="B260" s="218"/>
      <c r="C260" s="219"/>
      <c r="D260" s="211" t="s">
        <v>134</v>
      </c>
      <c r="E260" s="220" t="s">
        <v>20</v>
      </c>
      <c r="F260" s="221" t="s">
        <v>8</v>
      </c>
      <c r="G260" s="219"/>
      <c r="H260" s="222">
        <v>15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8" t="s">
        <v>134</v>
      </c>
      <c r="AU260" s="228" t="s">
        <v>81</v>
      </c>
      <c r="AV260" s="13" t="s">
        <v>81</v>
      </c>
      <c r="AW260" s="13" t="s">
        <v>37</v>
      </c>
      <c r="AX260" s="13" t="s">
        <v>22</v>
      </c>
      <c r="AY260" s="228" t="s">
        <v>110</v>
      </c>
    </row>
    <row r="261" s="14" customFormat="1">
      <c r="A261" s="14"/>
      <c r="B261" s="229"/>
      <c r="C261" s="230"/>
      <c r="D261" s="211" t="s">
        <v>134</v>
      </c>
      <c r="E261" s="231" t="s">
        <v>20</v>
      </c>
      <c r="F261" s="232" t="s">
        <v>392</v>
      </c>
      <c r="G261" s="230"/>
      <c r="H261" s="231" t="s">
        <v>20</v>
      </c>
      <c r="I261" s="233"/>
      <c r="J261" s="230"/>
      <c r="K261" s="230"/>
      <c r="L261" s="234"/>
      <c r="M261" s="235"/>
      <c r="N261" s="236"/>
      <c r="O261" s="236"/>
      <c r="P261" s="236"/>
      <c r="Q261" s="236"/>
      <c r="R261" s="236"/>
      <c r="S261" s="236"/>
      <c r="T261" s="23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8" t="s">
        <v>134</v>
      </c>
      <c r="AU261" s="238" t="s">
        <v>81</v>
      </c>
      <c r="AV261" s="14" t="s">
        <v>22</v>
      </c>
      <c r="AW261" s="14" t="s">
        <v>37</v>
      </c>
      <c r="AX261" s="14" t="s">
        <v>75</v>
      </c>
      <c r="AY261" s="238" t="s">
        <v>110</v>
      </c>
    </row>
    <row r="262" s="12" customFormat="1" ht="22.8" customHeight="1">
      <c r="A262" s="12"/>
      <c r="B262" s="182"/>
      <c r="C262" s="183"/>
      <c r="D262" s="184" t="s">
        <v>74</v>
      </c>
      <c r="E262" s="196" t="s">
        <v>142</v>
      </c>
      <c r="F262" s="196" t="s">
        <v>393</v>
      </c>
      <c r="G262" s="183"/>
      <c r="H262" s="183"/>
      <c r="I262" s="186"/>
      <c r="J262" s="197">
        <f>BK262</f>
        <v>0</v>
      </c>
      <c r="K262" s="183"/>
      <c r="L262" s="188"/>
      <c r="M262" s="189"/>
      <c r="N262" s="190"/>
      <c r="O262" s="190"/>
      <c r="P262" s="191">
        <f>SUM(P263:P277)</f>
        <v>0</v>
      </c>
      <c r="Q262" s="190"/>
      <c r="R262" s="191">
        <f>SUM(R263:R277)</f>
        <v>8.8569016000000005</v>
      </c>
      <c r="S262" s="190"/>
      <c r="T262" s="192">
        <f>SUM(T263:T277)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3" t="s">
        <v>22</v>
      </c>
      <c r="AT262" s="194" t="s">
        <v>74</v>
      </c>
      <c r="AU262" s="194" t="s">
        <v>22</v>
      </c>
      <c r="AY262" s="193" t="s">
        <v>110</v>
      </c>
      <c r="BK262" s="195">
        <f>SUM(BK263:BK277)</f>
        <v>0</v>
      </c>
    </row>
    <row r="263" s="2" customFormat="1" ht="16.5" customHeight="1">
      <c r="A263" s="39"/>
      <c r="B263" s="40"/>
      <c r="C263" s="198" t="s">
        <v>394</v>
      </c>
      <c r="D263" s="198" t="s">
        <v>112</v>
      </c>
      <c r="E263" s="199" t="s">
        <v>395</v>
      </c>
      <c r="F263" s="200" t="s">
        <v>396</v>
      </c>
      <c r="G263" s="201" t="s">
        <v>115</v>
      </c>
      <c r="H263" s="202">
        <v>8</v>
      </c>
      <c r="I263" s="203"/>
      <c r="J263" s="204">
        <f>ROUND(I263*H263,2)</f>
        <v>0</v>
      </c>
      <c r="K263" s="200" t="s">
        <v>116</v>
      </c>
      <c r="L263" s="45"/>
      <c r="M263" s="205" t="s">
        <v>20</v>
      </c>
      <c r="N263" s="206" t="s">
        <v>46</v>
      </c>
      <c r="O263" s="85"/>
      <c r="P263" s="207">
        <f>O263*H263</f>
        <v>0</v>
      </c>
      <c r="Q263" s="207">
        <v>0.46000000000000002</v>
      </c>
      <c r="R263" s="207">
        <f>Q263*H263</f>
        <v>3.6800000000000002</v>
      </c>
      <c r="S263" s="207">
        <v>0</v>
      </c>
      <c r="T263" s="20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9" t="s">
        <v>117</v>
      </c>
      <c r="AT263" s="209" t="s">
        <v>112</v>
      </c>
      <c r="AU263" s="209" t="s">
        <v>81</v>
      </c>
      <c r="AY263" s="18" t="s">
        <v>110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8" t="s">
        <v>22</v>
      </c>
      <c r="BK263" s="210">
        <f>ROUND(I263*H263,2)</f>
        <v>0</v>
      </c>
      <c r="BL263" s="18" t="s">
        <v>117</v>
      </c>
      <c r="BM263" s="209" t="s">
        <v>397</v>
      </c>
    </row>
    <row r="264" s="2" customFormat="1">
      <c r="A264" s="39"/>
      <c r="B264" s="40"/>
      <c r="C264" s="41"/>
      <c r="D264" s="211" t="s">
        <v>119</v>
      </c>
      <c r="E264" s="41"/>
      <c r="F264" s="212" t="s">
        <v>398</v>
      </c>
      <c r="G264" s="41"/>
      <c r="H264" s="41"/>
      <c r="I264" s="213"/>
      <c r="J264" s="41"/>
      <c r="K264" s="41"/>
      <c r="L264" s="45"/>
      <c r="M264" s="214"/>
      <c r="N264" s="215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119</v>
      </c>
      <c r="AU264" s="18" t="s">
        <v>81</v>
      </c>
    </row>
    <row r="265" s="2" customFormat="1">
      <c r="A265" s="39"/>
      <c r="B265" s="40"/>
      <c r="C265" s="41"/>
      <c r="D265" s="216" t="s">
        <v>121</v>
      </c>
      <c r="E265" s="41"/>
      <c r="F265" s="217" t="s">
        <v>399</v>
      </c>
      <c r="G265" s="41"/>
      <c r="H265" s="41"/>
      <c r="I265" s="213"/>
      <c r="J265" s="41"/>
      <c r="K265" s="41"/>
      <c r="L265" s="45"/>
      <c r="M265" s="214"/>
      <c r="N265" s="215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121</v>
      </c>
      <c r="AU265" s="18" t="s">
        <v>81</v>
      </c>
    </row>
    <row r="266" s="2" customFormat="1" ht="33" customHeight="1">
      <c r="A266" s="39"/>
      <c r="B266" s="40"/>
      <c r="C266" s="198" t="s">
        <v>400</v>
      </c>
      <c r="D266" s="198" t="s">
        <v>112</v>
      </c>
      <c r="E266" s="199" t="s">
        <v>401</v>
      </c>
      <c r="F266" s="200" t="s">
        <v>402</v>
      </c>
      <c r="G266" s="201" t="s">
        <v>115</v>
      </c>
      <c r="H266" s="202">
        <v>8</v>
      </c>
      <c r="I266" s="203"/>
      <c r="J266" s="204">
        <f>ROUND(I266*H266,2)</f>
        <v>0</v>
      </c>
      <c r="K266" s="200" t="s">
        <v>116</v>
      </c>
      <c r="L266" s="45"/>
      <c r="M266" s="205" t="s">
        <v>20</v>
      </c>
      <c r="N266" s="206" t="s">
        <v>46</v>
      </c>
      <c r="O266" s="85"/>
      <c r="P266" s="207">
        <f>O266*H266</f>
        <v>0</v>
      </c>
      <c r="Q266" s="207">
        <v>0.18462999999999999</v>
      </c>
      <c r="R266" s="207">
        <f>Q266*H266</f>
        <v>1.4770399999999999</v>
      </c>
      <c r="S266" s="207">
        <v>0</v>
      </c>
      <c r="T266" s="20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09" t="s">
        <v>117</v>
      </c>
      <c r="AT266" s="209" t="s">
        <v>112</v>
      </c>
      <c r="AU266" s="209" t="s">
        <v>81</v>
      </c>
      <c r="AY266" s="18" t="s">
        <v>110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8" t="s">
        <v>22</v>
      </c>
      <c r="BK266" s="210">
        <f>ROUND(I266*H266,2)</f>
        <v>0</v>
      </c>
      <c r="BL266" s="18" t="s">
        <v>117</v>
      </c>
      <c r="BM266" s="209" t="s">
        <v>403</v>
      </c>
    </row>
    <row r="267" s="2" customFormat="1">
      <c r="A267" s="39"/>
      <c r="B267" s="40"/>
      <c r="C267" s="41"/>
      <c r="D267" s="211" t="s">
        <v>119</v>
      </c>
      <c r="E267" s="41"/>
      <c r="F267" s="212" t="s">
        <v>404</v>
      </c>
      <c r="G267" s="41"/>
      <c r="H267" s="41"/>
      <c r="I267" s="213"/>
      <c r="J267" s="41"/>
      <c r="K267" s="41"/>
      <c r="L267" s="45"/>
      <c r="M267" s="214"/>
      <c r="N267" s="215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119</v>
      </c>
      <c r="AU267" s="18" t="s">
        <v>81</v>
      </c>
    </row>
    <row r="268" s="2" customFormat="1">
      <c r="A268" s="39"/>
      <c r="B268" s="40"/>
      <c r="C268" s="41"/>
      <c r="D268" s="216" t="s">
        <v>121</v>
      </c>
      <c r="E268" s="41"/>
      <c r="F268" s="217" t="s">
        <v>405</v>
      </c>
      <c r="G268" s="41"/>
      <c r="H268" s="41"/>
      <c r="I268" s="213"/>
      <c r="J268" s="41"/>
      <c r="K268" s="41"/>
      <c r="L268" s="45"/>
      <c r="M268" s="214"/>
      <c r="N268" s="215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121</v>
      </c>
      <c r="AU268" s="18" t="s">
        <v>81</v>
      </c>
    </row>
    <row r="269" s="2" customFormat="1" ht="24.15" customHeight="1">
      <c r="A269" s="39"/>
      <c r="B269" s="40"/>
      <c r="C269" s="198" t="s">
        <v>406</v>
      </c>
      <c r="D269" s="198" t="s">
        <v>112</v>
      </c>
      <c r="E269" s="199" t="s">
        <v>407</v>
      </c>
      <c r="F269" s="200" t="s">
        <v>408</v>
      </c>
      <c r="G269" s="201" t="s">
        <v>115</v>
      </c>
      <c r="H269" s="202">
        <v>8</v>
      </c>
      <c r="I269" s="203"/>
      <c r="J269" s="204">
        <f>ROUND(I269*H269,2)</f>
        <v>0</v>
      </c>
      <c r="K269" s="200" t="s">
        <v>116</v>
      </c>
      <c r="L269" s="45"/>
      <c r="M269" s="205" t="s">
        <v>20</v>
      </c>
      <c r="N269" s="206" t="s">
        <v>46</v>
      </c>
      <c r="O269" s="85"/>
      <c r="P269" s="207">
        <f>O269*H269</f>
        <v>0</v>
      </c>
      <c r="Q269" s="207">
        <v>0.33205770000000001</v>
      </c>
      <c r="R269" s="207">
        <f>Q269*H269</f>
        <v>2.6564616000000001</v>
      </c>
      <c r="S269" s="207">
        <v>0</v>
      </c>
      <c r="T269" s="20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09" t="s">
        <v>117</v>
      </c>
      <c r="AT269" s="209" t="s">
        <v>112</v>
      </c>
      <c r="AU269" s="209" t="s">
        <v>81</v>
      </c>
      <c r="AY269" s="18" t="s">
        <v>110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8" t="s">
        <v>22</v>
      </c>
      <c r="BK269" s="210">
        <f>ROUND(I269*H269,2)</f>
        <v>0</v>
      </c>
      <c r="BL269" s="18" t="s">
        <v>117</v>
      </c>
      <c r="BM269" s="209" t="s">
        <v>409</v>
      </c>
    </row>
    <row r="270" s="2" customFormat="1">
      <c r="A270" s="39"/>
      <c r="B270" s="40"/>
      <c r="C270" s="41"/>
      <c r="D270" s="211" t="s">
        <v>119</v>
      </c>
      <c r="E270" s="41"/>
      <c r="F270" s="212" t="s">
        <v>410</v>
      </c>
      <c r="G270" s="41"/>
      <c r="H270" s="41"/>
      <c r="I270" s="213"/>
      <c r="J270" s="41"/>
      <c r="K270" s="41"/>
      <c r="L270" s="45"/>
      <c r="M270" s="214"/>
      <c r="N270" s="21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119</v>
      </c>
      <c r="AU270" s="18" t="s">
        <v>81</v>
      </c>
    </row>
    <row r="271" s="2" customFormat="1">
      <c r="A271" s="39"/>
      <c r="B271" s="40"/>
      <c r="C271" s="41"/>
      <c r="D271" s="216" t="s">
        <v>121</v>
      </c>
      <c r="E271" s="41"/>
      <c r="F271" s="217" t="s">
        <v>411</v>
      </c>
      <c r="G271" s="41"/>
      <c r="H271" s="41"/>
      <c r="I271" s="213"/>
      <c r="J271" s="41"/>
      <c r="K271" s="41"/>
      <c r="L271" s="45"/>
      <c r="M271" s="214"/>
      <c r="N271" s="215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121</v>
      </c>
      <c r="AU271" s="18" t="s">
        <v>81</v>
      </c>
    </row>
    <row r="272" s="2" customFormat="1" ht="21.75" customHeight="1">
      <c r="A272" s="39"/>
      <c r="B272" s="40"/>
      <c r="C272" s="198" t="s">
        <v>412</v>
      </c>
      <c r="D272" s="198" t="s">
        <v>112</v>
      </c>
      <c r="E272" s="199" t="s">
        <v>413</v>
      </c>
      <c r="F272" s="200" t="s">
        <v>414</v>
      </c>
      <c r="G272" s="201" t="s">
        <v>115</v>
      </c>
      <c r="H272" s="202">
        <v>10</v>
      </c>
      <c r="I272" s="203"/>
      <c r="J272" s="204">
        <f>ROUND(I272*H272,2)</f>
        <v>0</v>
      </c>
      <c r="K272" s="200" t="s">
        <v>116</v>
      </c>
      <c r="L272" s="45"/>
      <c r="M272" s="205" t="s">
        <v>20</v>
      </c>
      <c r="N272" s="206" t="s">
        <v>46</v>
      </c>
      <c r="O272" s="85"/>
      <c r="P272" s="207">
        <f>O272*H272</f>
        <v>0</v>
      </c>
      <c r="Q272" s="207">
        <v>0.00060999999999999997</v>
      </c>
      <c r="R272" s="207">
        <f>Q272*H272</f>
        <v>0.0060999999999999995</v>
      </c>
      <c r="S272" s="207">
        <v>0</v>
      </c>
      <c r="T272" s="20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09" t="s">
        <v>117</v>
      </c>
      <c r="AT272" s="209" t="s">
        <v>112</v>
      </c>
      <c r="AU272" s="209" t="s">
        <v>81</v>
      </c>
      <c r="AY272" s="18" t="s">
        <v>110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8" t="s">
        <v>22</v>
      </c>
      <c r="BK272" s="210">
        <f>ROUND(I272*H272,2)</f>
        <v>0</v>
      </c>
      <c r="BL272" s="18" t="s">
        <v>117</v>
      </c>
      <c r="BM272" s="209" t="s">
        <v>415</v>
      </c>
    </row>
    <row r="273" s="2" customFormat="1">
      <c r="A273" s="39"/>
      <c r="B273" s="40"/>
      <c r="C273" s="41"/>
      <c r="D273" s="211" t="s">
        <v>119</v>
      </c>
      <c r="E273" s="41"/>
      <c r="F273" s="212" t="s">
        <v>416</v>
      </c>
      <c r="G273" s="41"/>
      <c r="H273" s="41"/>
      <c r="I273" s="213"/>
      <c r="J273" s="41"/>
      <c r="K273" s="41"/>
      <c r="L273" s="45"/>
      <c r="M273" s="214"/>
      <c r="N273" s="215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119</v>
      </c>
      <c r="AU273" s="18" t="s">
        <v>81</v>
      </c>
    </row>
    <row r="274" s="2" customFormat="1">
      <c r="A274" s="39"/>
      <c r="B274" s="40"/>
      <c r="C274" s="41"/>
      <c r="D274" s="216" t="s">
        <v>121</v>
      </c>
      <c r="E274" s="41"/>
      <c r="F274" s="217" t="s">
        <v>417</v>
      </c>
      <c r="G274" s="41"/>
      <c r="H274" s="41"/>
      <c r="I274" s="213"/>
      <c r="J274" s="41"/>
      <c r="K274" s="41"/>
      <c r="L274" s="45"/>
      <c r="M274" s="214"/>
      <c r="N274" s="21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121</v>
      </c>
      <c r="AU274" s="18" t="s">
        <v>81</v>
      </c>
    </row>
    <row r="275" s="2" customFormat="1" ht="33" customHeight="1">
      <c r="A275" s="39"/>
      <c r="B275" s="40"/>
      <c r="C275" s="198" t="s">
        <v>418</v>
      </c>
      <c r="D275" s="198" t="s">
        <v>112</v>
      </c>
      <c r="E275" s="199" t="s">
        <v>419</v>
      </c>
      <c r="F275" s="200" t="s">
        <v>420</v>
      </c>
      <c r="G275" s="201" t="s">
        <v>115</v>
      </c>
      <c r="H275" s="202">
        <v>10</v>
      </c>
      <c r="I275" s="203"/>
      <c r="J275" s="204">
        <f>ROUND(I275*H275,2)</f>
        <v>0</v>
      </c>
      <c r="K275" s="200" t="s">
        <v>116</v>
      </c>
      <c r="L275" s="45"/>
      <c r="M275" s="205" t="s">
        <v>20</v>
      </c>
      <c r="N275" s="206" t="s">
        <v>46</v>
      </c>
      <c r="O275" s="85"/>
      <c r="P275" s="207">
        <f>O275*H275</f>
        <v>0</v>
      </c>
      <c r="Q275" s="207">
        <v>0.10373</v>
      </c>
      <c r="R275" s="207">
        <f>Q275*H275</f>
        <v>1.0373000000000001</v>
      </c>
      <c r="S275" s="207">
        <v>0</v>
      </c>
      <c r="T275" s="20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9" t="s">
        <v>117</v>
      </c>
      <c r="AT275" s="209" t="s">
        <v>112</v>
      </c>
      <c r="AU275" s="209" t="s">
        <v>81</v>
      </c>
      <c r="AY275" s="18" t="s">
        <v>110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22</v>
      </c>
      <c r="BK275" s="210">
        <f>ROUND(I275*H275,2)</f>
        <v>0</v>
      </c>
      <c r="BL275" s="18" t="s">
        <v>117</v>
      </c>
      <c r="BM275" s="209" t="s">
        <v>421</v>
      </c>
    </row>
    <row r="276" s="2" customFormat="1">
      <c r="A276" s="39"/>
      <c r="B276" s="40"/>
      <c r="C276" s="41"/>
      <c r="D276" s="211" t="s">
        <v>119</v>
      </c>
      <c r="E276" s="41"/>
      <c r="F276" s="212" t="s">
        <v>422</v>
      </c>
      <c r="G276" s="41"/>
      <c r="H276" s="41"/>
      <c r="I276" s="213"/>
      <c r="J276" s="41"/>
      <c r="K276" s="41"/>
      <c r="L276" s="45"/>
      <c r="M276" s="214"/>
      <c r="N276" s="215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119</v>
      </c>
      <c r="AU276" s="18" t="s">
        <v>81</v>
      </c>
    </row>
    <row r="277" s="2" customFormat="1">
      <c r="A277" s="39"/>
      <c r="B277" s="40"/>
      <c r="C277" s="41"/>
      <c r="D277" s="216" t="s">
        <v>121</v>
      </c>
      <c r="E277" s="41"/>
      <c r="F277" s="217" t="s">
        <v>423</v>
      </c>
      <c r="G277" s="41"/>
      <c r="H277" s="41"/>
      <c r="I277" s="213"/>
      <c r="J277" s="41"/>
      <c r="K277" s="41"/>
      <c r="L277" s="45"/>
      <c r="M277" s="214"/>
      <c r="N277" s="215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121</v>
      </c>
      <c r="AU277" s="18" t="s">
        <v>81</v>
      </c>
    </row>
    <row r="278" s="12" customFormat="1" ht="22.8" customHeight="1">
      <c r="A278" s="12"/>
      <c r="B278" s="182"/>
      <c r="C278" s="183"/>
      <c r="D278" s="184" t="s">
        <v>74</v>
      </c>
      <c r="E278" s="196" t="s">
        <v>163</v>
      </c>
      <c r="F278" s="196" t="s">
        <v>424</v>
      </c>
      <c r="G278" s="183"/>
      <c r="H278" s="183"/>
      <c r="I278" s="186"/>
      <c r="J278" s="197">
        <f>BK278</f>
        <v>0</v>
      </c>
      <c r="K278" s="183"/>
      <c r="L278" s="188"/>
      <c r="M278" s="189"/>
      <c r="N278" s="190"/>
      <c r="O278" s="190"/>
      <c r="P278" s="191">
        <f>SUM(P279:P300)</f>
        <v>0</v>
      </c>
      <c r="Q278" s="190"/>
      <c r="R278" s="191">
        <f>SUM(R279:R300)</f>
        <v>2.6586140000000005</v>
      </c>
      <c r="S278" s="190"/>
      <c r="T278" s="192">
        <f>SUM(T279:T300)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3" t="s">
        <v>22</v>
      </c>
      <c r="AT278" s="194" t="s">
        <v>74</v>
      </c>
      <c r="AU278" s="194" t="s">
        <v>22</v>
      </c>
      <c r="AY278" s="193" t="s">
        <v>110</v>
      </c>
      <c r="BK278" s="195">
        <f>SUM(BK279:BK300)</f>
        <v>0</v>
      </c>
    </row>
    <row r="279" s="2" customFormat="1" ht="44.25" customHeight="1">
      <c r="A279" s="39"/>
      <c r="B279" s="40"/>
      <c r="C279" s="198" t="s">
        <v>425</v>
      </c>
      <c r="D279" s="198" t="s">
        <v>112</v>
      </c>
      <c r="E279" s="199" t="s">
        <v>426</v>
      </c>
      <c r="F279" s="200" t="s">
        <v>427</v>
      </c>
      <c r="G279" s="201" t="s">
        <v>159</v>
      </c>
      <c r="H279" s="202">
        <v>11.5</v>
      </c>
      <c r="I279" s="203"/>
      <c r="J279" s="204">
        <f>ROUND(I279*H279,2)</f>
        <v>0</v>
      </c>
      <c r="K279" s="200" t="s">
        <v>116</v>
      </c>
      <c r="L279" s="45"/>
      <c r="M279" s="205" t="s">
        <v>20</v>
      </c>
      <c r="N279" s="206" t="s">
        <v>46</v>
      </c>
      <c r="O279" s="85"/>
      <c r="P279" s="207">
        <f>O279*H279</f>
        <v>0</v>
      </c>
      <c r="Q279" s="207">
        <v>0.0022599999999999999</v>
      </c>
      <c r="R279" s="207">
        <f>Q279*H279</f>
        <v>0.025989999999999999</v>
      </c>
      <c r="S279" s="207">
        <v>0</v>
      </c>
      <c r="T279" s="20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9" t="s">
        <v>117</v>
      </c>
      <c r="AT279" s="209" t="s">
        <v>112</v>
      </c>
      <c r="AU279" s="209" t="s">
        <v>81</v>
      </c>
      <c r="AY279" s="18" t="s">
        <v>110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8" t="s">
        <v>22</v>
      </c>
      <c r="BK279" s="210">
        <f>ROUND(I279*H279,2)</f>
        <v>0</v>
      </c>
      <c r="BL279" s="18" t="s">
        <v>117</v>
      </c>
      <c r="BM279" s="209" t="s">
        <v>428</v>
      </c>
    </row>
    <row r="280" s="2" customFormat="1">
      <c r="A280" s="39"/>
      <c r="B280" s="40"/>
      <c r="C280" s="41"/>
      <c r="D280" s="211" t="s">
        <v>119</v>
      </c>
      <c r="E280" s="41"/>
      <c r="F280" s="212" t="s">
        <v>429</v>
      </c>
      <c r="G280" s="41"/>
      <c r="H280" s="41"/>
      <c r="I280" s="213"/>
      <c r="J280" s="41"/>
      <c r="K280" s="41"/>
      <c r="L280" s="45"/>
      <c r="M280" s="214"/>
      <c r="N280" s="215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119</v>
      </c>
      <c r="AU280" s="18" t="s">
        <v>81</v>
      </c>
    </row>
    <row r="281" s="2" customFormat="1">
      <c r="A281" s="39"/>
      <c r="B281" s="40"/>
      <c r="C281" s="41"/>
      <c r="D281" s="216" t="s">
        <v>121</v>
      </c>
      <c r="E281" s="41"/>
      <c r="F281" s="217" t="s">
        <v>430</v>
      </c>
      <c r="G281" s="41"/>
      <c r="H281" s="41"/>
      <c r="I281" s="213"/>
      <c r="J281" s="41"/>
      <c r="K281" s="41"/>
      <c r="L281" s="45"/>
      <c r="M281" s="214"/>
      <c r="N281" s="215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121</v>
      </c>
      <c r="AU281" s="18" t="s">
        <v>81</v>
      </c>
    </row>
    <row r="282" s="2" customFormat="1" ht="16.5" customHeight="1">
      <c r="A282" s="39"/>
      <c r="B282" s="40"/>
      <c r="C282" s="250" t="s">
        <v>431</v>
      </c>
      <c r="D282" s="250" t="s">
        <v>268</v>
      </c>
      <c r="E282" s="251" t="s">
        <v>432</v>
      </c>
      <c r="F282" s="252" t="s">
        <v>433</v>
      </c>
      <c r="G282" s="253" t="s">
        <v>159</v>
      </c>
      <c r="H282" s="254">
        <v>11.5</v>
      </c>
      <c r="I282" s="255"/>
      <c r="J282" s="256">
        <f>ROUND(I282*H282,2)</f>
        <v>0</v>
      </c>
      <c r="K282" s="252" t="s">
        <v>116</v>
      </c>
      <c r="L282" s="257"/>
      <c r="M282" s="258" t="s">
        <v>20</v>
      </c>
      <c r="N282" s="259" t="s">
        <v>46</v>
      </c>
      <c r="O282" s="85"/>
      <c r="P282" s="207">
        <f>O282*H282</f>
        <v>0</v>
      </c>
      <c r="Q282" s="207">
        <v>0.21440000000000001</v>
      </c>
      <c r="R282" s="207">
        <f>Q282*H282</f>
        <v>2.4656000000000002</v>
      </c>
      <c r="S282" s="207">
        <v>0</v>
      </c>
      <c r="T282" s="20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9" t="s">
        <v>163</v>
      </c>
      <c r="AT282" s="209" t="s">
        <v>268</v>
      </c>
      <c r="AU282" s="209" t="s">
        <v>81</v>
      </c>
      <c r="AY282" s="18" t="s">
        <v>110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8" t="s">
        <v>22</v>
      </c>
      <c r="BK282" s="210">
        <f>ROUND(I282*H282,2)</f>
        <v>0</v>
      </c>
      <c r="BL282" s="18" t="s">
        <v>117</v>
      </c>
      <c r="BM282" s="209" t="s">
        <v>434</v>
      </c>
    </row>
    <row r="283" s="2" customFormat="1">
      <c r="A283" s="39"/>
      <c r="B283" s="40"/>
      <c r="C283" s="41"/>
      <c r="D283" s="211" t="s">
        <v>119</v>
      </c>
      <c r="E283" s="41"/>
      <c r="F283" s="212" t="s">
        <v>433</v>
      </c>
      <c r="G283" s="41"/>
      <c r="H283" s="41"/>
      <c r="I283" s="213"/>
      <c r="J283" s="41"/>
      <c r="K283" s="41"/>
      <c r="L283" s="45"/>
      <c r="M283" s="214"/>
      <c r="N283" s="21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119</v>
      </c>
      <c r="AU283" s="18" t="s">
        <v>81</v>
      </c>
    </row>
    <row r="284" s="2" customFormat="1">
      <c r="A284" s="39"/>
      <c r="B284" s="40"/>
      <c r="C284" s="41"/>
      <c r="D284" s="216" t="s">
        <v>121</v>
      </c>
      <c r="E284" s="41"/>
      <c r="F284" s="217" t="s">
        <v>435</v>
      </c>
      <c r="G284" s="41"/>
      <c r="H284" s="41"/>
      <c r="I284" s="213"/>
      <c r="J284" s="41"/>
      <c r="K284" s="41"/>
      <c r="L284" s="45"/>
      <c r="M284" s="214"/>
      <c r="N284" s="215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121</v>
      </c>
      <c r="AU284" s="18" t="s">
        <v>81</v>
      </c>
    </row>
    <row r="285" s="13" customFormat="1">
      <c r="A285" s="13"/>
      <c r="B285" s="218"/>
      <c r="C285" s="219"/>
      <c r="D285" s="211" t="s">
        <v>134</v>
      </c>
      <c r="E285" s="220" t="s">
        <v>20</v>
      </c>
      <c r="F285" s="221" t="s">
        <v>436</v>
      </c>
      <c r="G285" s="219"/>
      <c r="H285" s="222">
        <v>11.5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8" t="s">
        <v>134</v>
      </c>
      <c r="AU285" s="228" t="s">
        <v>81</v>
      </c>
      <c r="AV285" s="13" t="s">
        <v>81</v>
      </c>
      <c r="AW285" s="13" t="s">
        <v>37</v>
      </c>
      <c r="AX285" s="13" t="s">
        <v>75</v>
      </c>
      <c r="AY285" s="228" t="s">
        <v>110</v>
      </c>
    </row>
    <row r="286" s="2" customFormat="1" ht="24.15" customHeight="1">
      <c r="A286" s="39"/>
      <c r="B286" s="40"/>
      <c r="C286" s="198" t="s">
        <v>437</v>
      </c>
      <c r="D286" s="198" t="s">
        <v>112</v>
      </c>
      <c r="E286" s="199" t="s">
        <v>438</v>
      </c>
      <c r="F286" s="200" t="s">
        <v>439</v>
      </c>
      <c r="G286" s="201" t="s">
        <v>159</v>
      </c>
      <c r="H286" s="202">
        <v>20</v>
      </c>
      <c r="I286" s="203"/>
      <c r="J286" s="204">
        <f>ROUND(I286*H286,2)</f>
        <v>0</v>
      </c>
      <c r="K286" s="200" t="s">
        <v>116</v>
      </c>
      <c r="L286" s="45"/>
      <c r="M286" s="205" t="s">
        <v>20</v>
      </c>
      <c r="N286" s="206" t="s">
        <v>46</v>
      </c>
      <c r="O286" s="85"/>
      <c r="P286" s="207">
        <f>O286*H286</f>
        <v>0</v>
      </c>
      <c r="Q286" s="207">
        <v>0.0074732000000000002</v>
      </c>
      <c r="R286" s="207">
        <f>Q286*H286</f>
        <v>0.14946400000000001</v>
      </c>
      <c r="S286" s="207">
        <v>0</v>
      </c>
      <c r="T286" s="208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09" t="s">
        <v>117</v>
      </c>
      <c r="AT286" s="209" t="s">
        <v>112</v>
      </c>
      <c r="AU286" s="209" t="s">
        <v>81</v>
      </c>
      <c r="AY286" s="18" t="s">
        <v>110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8" t="s">
        <v>22</v>
      </c>
      <c r="BK286" s="210">
        <f>ROUND(I286*H286,2)</f>
        <v>0</v>
      </c>
      <c r="BL286" s="18" t="s">
        <v>117</v>
      </c>
      <c r="BM286" s="209" t="s">
        <v>440</v>
      </c>
    </row>
    <row r="287" s="2" customFormat="1">
      <c r="A287" s="39"/>
      <c r="B287" s="40"/>
      <c r="C287" s="41"/>
      <c r="D287" s="211" t="s">
        <v>119</v>
      </c>
      <c r="E287" s="41"/>
      <c r="F287" s="212" t="s">
        <v>441</v>
      </c>
      <c r="G287" s="41"/>
      <c r="H287" s="41"/>
      <c r="I287" s="213"/>
      <c r="J287" s="41"/>
      <c r="K287" s="41"/>
      <c r="L287" s="45"/>
      <c r="M287" s="214"/>
      <c r="N287" s="215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119</v>
      </c>
      <c r="AU287" s="18" t="s">
        <v>81</v>
      </c>
    </row>
    <row r="288" s="2" customFormat="1">
      <c r="A288" s="39"/>
      <c r="B288" s="40"/>
      <c r="C288" s="41"/>
      <c r="D288" s="216" t="s">
        <v>121</v>
      </c>
      <c r="E288" s="41"/>
      <c r="F288" s="217" t="s">
        <v>442</v>
      </c>
      <c r="G288" s="41"/>
      <c r="H288" s="41"/>
      <c r="I288" s="213"/>
      <c r="J288" s="41"/>
      <c r="K288" s="41"/>
      <c r="L288" s="45"/>
      <c r="M288" s="214"/>
      <c r="N288" s="21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121</v>
      </c>
      <c r="AU288" s="18" t="s">
        <v>81</v>
      </c>
    </row>
    <row r="289" s="2" customFormat="1" ht="33" customHeight="1">
      <c r="A289" s="39"/>
      <c r="B289" s="40"/>
      <c r="C289" s="198" t="s">
        <v>443</v>
      </c>
      <c r="D289" s="198" t="s">
        <v>112</v>
      </c>
      <c r="E289" s="199" t="s">
        <v>444</v>
      </c>
      <c r="F289" s="200" t="s">
        <v>445</v>
      </c>
      <c r="G289" s="201" t="s">
        <v>159</v>
      </c>
      <c r="H289" s="202">
        <v>20</v>
      </c>
      <c r="I289" s="203"/>
      <c r="J289" s="204">
        <f>ROUND(I289*H289,2)</f>
        <v>0</v>
      </c>
      <c r="K289" s="200" t="s">
        <v>116</v>
      </c>
      <c r="L289" s="45"/>
      <c r="M289" s="205" t="s">
        <v>20</v>
      </c>
      <c r="N289" s="206" t="s">
        <v>46</v>
      </c>
      <c r="O289" s="85"/>
      <c r="P289" s="207">
        <f>O289*H289</f>
        <v>0</v>
      </c>
      <c r="Q289" s="207">
        <v>1.8E-05</v>
      </c>
      <c r="R289" s="207">
        <f>Q289*H289</f>
        <v>0.00036000000000000002</v>
      </c>
      <c r="S289" s="207">
        <v>0</v>
      </c>
      <c r="T289" s="20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09" t="s">
        <v>117</v>
      </c>
      <c r="AT289" s="209" t="s">
        <v>112</v>
      </c>
      <c r="AU289" s="209" t="s">
        <v>81</v>
      </c>
      <c r="AY289" s="18" t="s">
        <v>110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8" t="s">
        <v>22</v>
      </c>
      <c r="BK289" s="210">
        <f>ROUND(I289*H289,2)</f>
        <v>0</v>
      </c>
      <c r="BL289" s="18" t="s">
        <v>117</v>
      </c>
      <c r="BM289" s="209" t="s">
        <v>446</v>
      </c>
    </row>
    <row r="290" s="2" customFormat="1">
      <c r="A290" s="39"/>
      <c r="B290" s="40"/>
      <c r="C290" s="41"/>
      <c r="D290" s="211" t="s">
        <v>119</v>
      </c>
      <c r="E290" s="41"/>
      <c r="F290" s="212" t="s">
        <v>447</v>
      </c>
      <c r="G290" s="41"/>
      <c r="H290" s="41"/>
      <c r="I290" s="213"/>
      <c r="J290" s="41"/>
      <c r="K290" s="41"/>
      <c r="L290" s="45"/>
      <c r="M290" s="214"/>
      <c r="N290" s="215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119</v>
      </c>
      <c r="AU290" s="18" t="s">
        <v>81</v>
      </c>
    </row>
    <row r="291" s="2" customFormat="1">
      <c r="A291" s="39"/>
      <c r="B291" s="40"/>
      <c r="C291" s="41"/>
      <c r="D291" s="216" t="s">
        <v>121</v>
      </c>
      <c r="E291" s="41"/>
      <c r="F291" s="217" t="s">
        <v>448</v>
      </c>
      <c r="G291" s="41"/>
      <c r="H291" s="41"/>
      <c r="I291" s="213"/>
      <c r="J291" s="41"/>
      <c r="K291" s="41"/>
      <c r="L291" s="45"/>
      <c r="M291" s="214"/>
      <c r="N291" s="215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121</v>
      </c>
      <c r="AU291" s="18" t="s">
        <v>81</v>
      </c>
    </row>
    <row r="292" s="13" customFormat="1">
      <c r="A292" s="13"/>
      <c r="B292" s="218"/>
      <c r="C292" s="219"/>
      <c r="D292" s="211" t="s">
        <v>134</v>
      </c>
      <c r="E292" s="220" t="s">
        <v>20</v>
      </c>
      <c r="F292" s="221" t="s">
        <v>260</v>
      </c>
      <c r="G292" s="219"/>
      <c r="H292" s="222">
        <v>20</v>
      </c>
      <c r="I292" s="223"/>
      <c r="J292" s="219"/>
      <c r="K292" s="219"/>
      <c r="L292" s="224"/>
      <c r="M292" s="225"/>
      <c r="N292" s="226"/>
      <c r="O292" s="226"/>
      <c r="P292" s="226"/>
      <c r="Q292" s="226"/>
      <c r="R292" s="226"/>
      <c r="S292" s="226"/>
      <c r="T292" s="22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8" t="s">
        <v>134</v>
      </c>
      <c r="AU292" s="228" t="s">
        <v>81</v>
      </c>
      <c r="AV292" s="13" t="s">
        <v>81</v>
      </c>
      <c r="AW292" s="13" t="s">
        <v>37</v>
      </c>
      <c r="AX292" s="13" t="s">
        <v>22</v>
      </c>
      <c r="AY292" s="228" t="s">
        <v>110</v>
      </c>
    </row>
    <row r="293" s="14" customFormat="1">
      <c r="A293" s="14"/>
      <c r="B293" s="229"/>
      <c r="C293" s="230"/>
      <c r="D293" s="211" t="s">
        <v>134</v>
      </c>
      <c r="E293" s="231" t="s">
        <v>20</v>
      </c>
      <c r="F293" s="232" t="s">
        <v>449</v>
      </c>
      <c r="G293" s="230"/>
      <c r="H293" s="231" t="s">
        <v>20</v>
      </c>
      <c r="I293" s="233"/>
      <c r="J293" s="230"/>
      <c r="K293" s="230"/>
      <c r="L293" s="234"/>
      <c r="M293" s="235"/>
      <c r="N293" s="236"/>
      <c r="O293" s="236"/>
      <c r="P293" s="236"/>
      <c r="Q293" s="236"/>
      <c r="R293" s="236"/>
      <c r="S293" s="236"/>
      <c r="T293" s="23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38" t="s">
        <v>134</v>
      </c>
      <c r="AU293" s="238" t="s">
        <v>81</v>
      </c>
      <c r="AV293" s="14" t="s">
        <v>22</v>
      </c>
      <c r="AW293" s="14" t="s">
        <v>37</v>
      </c>
      <c r="AX293" s="14" t="s">
        <v>75</v>
      </c>
      <c r="AY293" s="238" t="s">
        <v>110</v>
      </c>
    </row>
    <row r="294" s="2" customFormat="1" ht="16.5" customHeight="1">
      <c r="A294" s="39"/>
      <c r="B294" s="40"/>
      <c r="C294" s="198" t="s">
        <v>450</v>
      </c>
      <c r="D294" s="198" t="s">
        <v>112</v>
      </c>
      <c r="E294" s="199" t="s">
        <v>451</v>
      </c>
      <c r="F294" s="200" t="s">
        <v>452</v>
      </c>
      <c r="G294" s="201" t="s">
        <v>345</v>
      </c>
      <c r="H294" s="202">
        <v>1</v>
      </c>
      <c r="I294" s="203"/>
      <c r="J294" s="204">
        <f>ROUND(I294*H294,2)</f>
        <v>0</v>
      </c>
      <c r="K294" s="200" t="s">
        <v>116</v>
      </c>
      <c r="L294" s="45"/>
      <c r="M294" s="205" t="s">
        <v>20</v>
      </c>
      <c r="N294" s="206" t="s">
        <v>46</v>
      </c>
      <c r="O294" s="85"/>
      <c r="P294" s="207">
        <f>O294*H294</f>
        <v>0</v>
      </c>
      <c r="Q294" s="207">
        <v>0.0011999999999999999</v>
      </c>
      <c r="R294" s="207">
        <f>Q294*H294</f>
        <v>0.0011999999999999999</v>
      </c>
      <c r="S294" s="207">
        <v>0</v>
      </c>
      <c r="T294" s="20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09" t="s">
        <v>117</v>
      </c>
      <c r="AT294" s="209" t="s">
        <v>112</v>
      </c>
      <c r="AU294" s="209" t="s">
        <v>81</v>
      </c>
      <c r="AY294" s="18" t="s">
        <v>110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8" t="s">
        <v>22</v>
      </c>
      <c r="BK294" s="210">
        <f>ROUND(I294*H294,2)</f>
        <v>0</v>
      </c>
      <c r="BL294" s="18" t="s">
        <v>117</v>
      </c>
      <c r="BM294" s="209" t="s">
        <v>453</v>
      </c>
    </row>
    <row r="295" s="2" customFormat="1">
      <c r="A295" s="39"/>
      <c r="B295" s="40"/>
      <c r="C295" s="41"/>
      <c r="D295" s="211" t="s">
        <v>119</v>
      </c>
      <c r="E295" s="41"/>
      <c r="F295" s="212" t="s">
        <v>454</v>
      </c>
      <c r="G295" s="41"/>
      <c r="H295" s="41"/>
      <c r="I295" s="213"/>
      <c r="J295" s="41"/>
      <c r="K295" s="41"/>
      <c r="L295" s="45"/>
      <c r="M295" s="214"/>
      <c r="N295" s="215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119</v>
      </c>
      <c r="AU295" s="18" t="s">
        <v>81</v>
      </c>
    </row>
    <row r="296" s="2" customFormat="1">
      <c r="A296" s="39"/>
      <c r="B296" s="40"/>
      <c r="C296" s="41"/>
      <c r="D296" s="216" t="s">
        <v>121</v>
      </c>
      <c r="E296" s="41"/>
      <c r="F296" s="217" t="s">
        <v>455</v>
      </c>
      <c r="G296" s="41"/>
      <c r="H296" s="41"/>
      <c r="I296" s="213"/>
      <c r="J296" s="41"/>
      <c r="K296" s="41"/>
      <c r="L296" s="45"/>
      <c r="M296" s="214"/>
      <c r="N296" s="215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121</v>
      </c>
      <c r="AU296" s="18" t="s">
        <v>81</v>
      </c>
    </row>
    <row r="297" s="13" customFormat="1">
      <c r="A297" s="13"/>
      <c r="B297" s="218"/>
      <c r="C297" s="219"/>
      <c r="D297" s="211" t="s">
        <v>134</v>
      </c>
      <c r="E297" s="220" t="s">
        <v>20</v>
      </c>
      <c r="F297" s="221" t="s">
        <v>22</v>
      </c>
      <c r="G297" s="219"/>
      <c r="H297" s="222">
        <v>1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8" t="s">
        <v>134</v>
      </c>
      <c r="AU297" s="228" t="s">
        <v>81</v>
      </c>
      <c r="AV297" s="13" t="s">
        <v>81</v>
      </c>
      <c r="AW297" s="13" t="s">
        <v>37</v>
      </c>
      <c r="AX297" s="13" t="s">
        <v>22</v>
      </c>
      <c r="AY297" s="228" t="s">
        <v>110</v>
      </c>
    </row>
    <row r="298" s="14" customFormat="1">
      <c r="A298" s="14"/>
      <c r="B298" s="229"/>
      <c r="C298" s="230"/>
      <c r="D298" s="211" t="s">
        <v>134</v>
      </c>
      <c r="E298" s="231" t="s">
        <v>20</v>
      </c>
      <c r="F298" s="232" t="s">
        <v>456</v>
      </c>
      <c r="G298" s="230"/>
      <c r="H298" s="231" t="s">
        <v>20</v>
      </c>
      <c r="I298" s="233"/>
      <c r="J298" s="230"/>
      <c r="K298" s="230"/>
      <c r="L298" s="234"/>
      <c r="M298" s="235"/>
      <c r="N298" s="236"/>
      <c r="O298" s="236"/>
      <c r="P298" s="236"/>
      <c r="Q298" s="236"/>
      <c r="R298" s="236"/>
      <c r="S298" s="236"/>
      <c r="T298" s="23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38" t="s">
        <v>134</v>
      </c>
      <c r="AU298" s="238" t="s">
        <v>81</v>
      </c>
      <c r="AV298" s="14" t="s">
        <v>22</v>
      </c>
      <c r="AW298" s="14" t="s">
        <v>37</v>
      </c>
      <c r="AX298" s="14" t="s">
        <v>75</v>
      </c>
      <c r="AY298" s="238" t="s">
        <v>110</v>
      </c>
    </row>
    <row r="299" s="2" customFormat="1" ht="16.5" customHeight="1">
      <c r="A299" s="39"/>
      <c r="B299" s="40"/>
      <c r="C299" s="250" t="s">
        <v>457</v>
      </c>
      <c r="D299" s="250" t="s">
        <v>268</v>
      </c>
      <c r="E299" s="251" t="s">
        <v>458</v>
      </c>
      <c r="F299" s="252" t="s">
        <v>459</v>
      </c>
      <c r="G299" s="253" t="s">
        <v>345</v>
      </c>
      <c r="H299" s="254">
        <v>1</v>
      </c>
      <c r="I299" s="255"/>
      <c r="J299" s="256">
        <f>ROUND(I299*H299,2)</f>
        <v>0</v>
      </c>
      <c r="K299" s="252" t="s">
        <v>20</v>
      </c>
      <c r="L299" s="257"/>
      <c r="M299" s="258" t="s">
        <v>20</v>
      </c>
      <c r="N299" s="259" t="s">
        <v>46</v>
      </c>
      <c r="O299" s="85"/>
      <c r="P299" s="207">
        <f>O299*H299</f>
        <v>0</v>
      </c>
      <c r="Q299" s="207">
        <v>0.016</v>
      </c>
      <c r="R299" s="207">
        <f>Q299*H299</f>
        <v>0.016</v>
      </c>
      <c r="S299" s="207">
        <v>0</v>
      </c>
      <c r="T299" s="20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09" t="s">
        <v>163</v>
      </c>
      <c r="AT299" s="209" t="s">
        <v>268</v>
      </c>
      <c r="AU299" s="209" t="s">
        <v>81</v>
      </c>
      <c r="AY299" s="18" t="s">
        <v>110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8" t="s">
        <v>22</v>
      </c>
      <c r="BK299" s="210">
        <f>ROUND(I299*H299,2)</f>
        <v>0</v>
      </c>
      <c r="BL299" s="18" t="s">
        <v>117</v>
      </c>
      <c r="BM299" s="209" t="s">
        <v>460</v>
      </c>
    </row>
    <row r="300" s="2" customFormat="1">
      <c r="A300" s="39"/>
      <c r="B300" s="40"/>
      <c r="C300" s="41"/>
      <c r="D300" s="211" t="s">
        <v>119</v>
      </c>
      <c r="E300" s="41"/>
      <c r="F300" s="212" t="s">
        <v>459</v>
      </c>
      <c r="G300" s="41"/>
      <c r="H300" s="41"/>
      <c r="I300" s="213"/>
      <c r="J300" s="41"/>
      <c r="K300" s="41"/>
      <c r="L300" s="45"/>
      <c r="M300" s="214"/>
      <c r="N300" s="215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119</v>
      </c>
      <c r="AU300" s="18" t="s">
        <v>81</v>
      </c>
    </row>
    <row r="301" s="12" customFormat="1" ht="22.8" customHeight="1">
      <c r="A301" s="12"/>
      <c r="B301" s="182"/>
      <c r="C301" s="183"/>
      <c r="D301" s="184" t="s">
        <v>74</v>
      </c>
      <c r="E301" s="196" t="s">
        <v>180</v>
      </c>
      <c r="F301" s="196" t="s">
        <v>461</v>
      </c>
      <c r="G301" s="183"/>
      <c r="H301" s="183"/>
      <c r="I301" s="186"/>
      <c r="J301" s="197">
        <f>BK301</f>
        <v>0</v>
      </c>
      <c r="K301" s="183"/>
      <c r="L301" s="188"/>
      <c r="M301" s="189"/>
      <c r="N301" s="190"/>
      <c r="O301" s="190"/>
      <c r="P301" s="191">
        <f>SUM(P302:P314)</f>
        <v>0</v>
      </c>
      <c r="Q301" s="190"/>
      <c r="R301" s="191">
        <f>SUM(R302:R314)</f>
        <v>0.098367278992000012</v>
      </c>
      <c r="S301" s="190"/>
      <c r="T301" s="192">
        <f>SUM(T302:T314)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3" t="s">
        <v>22</v>
      </c>
      <c r="AT301" s="194" t="s">
        <v>74</v>
      </c>
      <c r="AU301" s="194" t="s">
        <v>22</v>
      </c>
      <c r="AY301" s="193" t="s">
        <v>110</v>
      </c>
      <c r="BK301" s="195">
        <f>SUM(BK302:BK314)</f>
        <v>0</v>
      </c>
    </row>
    <row r="302" s="2" customFormat="1" ht="24.15" customHeight="1">
      <c r="A302" s="39"/>
      <c r="B302" s="40"/>
      <c r="C302" s="198" t="s">
        <v>462</v>
      </c>
      <c r="D302" s="198" t="s">
        <v>112</v>
      </c>
      <c r="E302" s="199" t="s">
        <v>463</v>
      </c>
      <c r="F302" s="200" t="s">
        <v>464</v>
      </c>
      <c r="G302" s="201" t="s">
        <v>159</v>
      </c>
      <c r="H302" s="202">
        <v>10</v>
      </c>
      <c r="I302" s="203"/>
      <c r="J302" s="204">
        <f>ROUND(I302*H302,2)</f>
        <v>0</v>
      </c>
      <c r="K302" s="200" t="s">
        <v>116</v>
      </c>
      <c r="L302" s="45"/>
      <c r="M302" s="205" t="s">
        <v>20</v>
      </c>
      <c r="N302" s="206" t="s">
        <v>46</v>
      </c>
      <c r="O302" s="85"/>
      <c r="P302" s="207">
        <f>O302*H302</f>
        <v>0</v>
      </c>
      <c r="Q302" s="207">
        <v>0</v>
      </c>
      <c r="R302" s="207">
        <f>Q302*H302</f>
        <v>0</v>
      </c>
      <c r="S302" s="207">
        <v>0</v>
      </c>
      <c r="T302" s="208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09" t="s">
        <v>117</v>
      </c>
      <c r="AT302" s="209" t="s">
        <v>112</v>
      </c>
      <c r="AU302" s="209" t="s">
        <v>81</v>
      </c>
      <c r="AY302" s="18" t="s">
        <v>110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8" t="s">
        <v>22</v>
      </c>
      <c r="BK302" s="210">
        <f>ROUND(I302*H302,2)</f>
        <v>0</v>
      </c>
      <c r="BL302" s="18" t="s">
        <v>117</v>
      </c>
      <c r="BM302" s="209" t="s">
        <v>465</v>
      </c>
    </row>
    <row r="303" s="2" customFormat="1">
      <c r="A303" s="39"/>
      <c r="B303" s="40"/>
      <c r="C303" s="41"/>
      <c r="D303" s="211" t="s">
        <v>119</v>
      </c>
      <c r="E303" s="41"/>
      <c r="F303" s="212" t="s">
        <v>466</v>
      </c>
      <c r="G303" s="41"/>
      <c r="H303" s="41"/>
      <c r="I303" s="213"/>
      <c r="J303" s="41"/>
      <c r="K303" s="41"/>
      <c r="L303" s="45"/>
      <c r="M303" s="214"/>
      <c r="N303" s="215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119</v>
      </c>
      <c r="AU303" s="18" t="s">
        <v>81</v>
      </c>
    </row>
    <row r="304" s="2" customFormat="1">
      <c r="A304" s="39"/>
      <c r="B304" s="40"/>
      <c r="C304" s="41"/>
      <c r="D304" s="216" t="s">
        <v>121</v>
      </c>
      <c r="E304" s="41"/>
      <c r="F304" s="217" t="s">
        <v>467</v>
      </c>
      <c r="G304" s="41"/>
      <c r="H304" s="41"/>
      <c r="I304" s="213"/>
      <c r="J304" s="41"/>
      <c r="K304" s="41"/>
      <c r="L304" s="45"/>
      <c r="M304" s="214"/>
      <c r="N304" s="215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121</v>
      </c>
      <c r="AU304" s="18" t="s">
        <v>81</v>
      </c>
    </row>
    <row r="305" s="2" customFormat="1" ht="24.15" customHeight="1">
      <c r="A305" s="39"/>
      <c r="B305" s="40"/>
      <c r="C305" s="198" t="s">
        <v>468</v>
      </c>
      <c r="D305" s="198" t="s">
        <v>112</v>
      </c>
      <c r="E305" s="199" t="s">
        <v>469</v>
      </c>
      <c r="F305" s="200" t="s">
        <v>470</v>
      </c>
      <c r="G305" s="201" t="s">
        <v>159</v>
      </c>
      <c r="H305" s="202">
        <v>10</v>
      </c>
      <c r="I305" s="203"/>
      <c r="J305" s="204">
        <f>ROUND(I305*H305,2)</f>
        <v>0</v>
      </c>
      <c r="K305" s="200" t="s">
        <v>116</v>
      </c>
      <c r="L305" s="45"/>
      <c r="M305" s="205" t="s">
        <v>20</v>
      </c>
      <c r="N305" s="206" t="s">
        <v>46</v>
      </c>
      <c r="O305" s="85"/>
      <c r="P305" s="207">
        <f>O305*H305</f>
        <v>0</v>
      </c>
      <c r="Q305" s="207">
        <v>1.6449999999999999E-06</v>
      </c>
      <c r="R305" s="207">
        <f>Q305*H305</f>
        <v>1.645E-05</v>
      </c>
      <c r="S305" s="207">
        <v>0</v>
      </c>
      <c r="T305" s="208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09" t="s">
        <v>117</v>
      </c>
      <c r="AT305" s="209" t="s">
        <v>112</v>
      </c>
      <c r="AU305" s="209" t="s">
        <v>81</v>
      </c>
      <c r="AY305" s="18" t="s">
        <v>110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8" t="s">
        <v>22</v>
      </c>
      <c r="BK305" s="210">
        <f>ROUND(I305*H305,2)</f>
        <v>0</v>
      </c>
      <c r="BL305" s="18" t="s">
        <v>117</v>
      </c>
      <c r="BM305" s="209" t="s">
        <v>471</v>
      </c>
    </row>
    <row r="306" s="2" customFormat="1">
      <c r="A306" s="39"/>
      <c r="B306" s="40"/>
      <c r="C306" s="41"/>
      <c r="D306" s="211" t="s">
        <v>119</v>
      </c>
      <c r="E306" s="41"/>
      <c r="F306" s="212" t="s">
        <v>472</v>
      </c>
      <c r="G306" s="41"/>
      <c r="H306" s="41"/>
      <c r="I306" s="213"/>
      <c r="J306" s="41"/>
      <c r="K306" s="41"/>
      <c r="L306" s="45"/>
      <c r="M306" s="214"/>
      <c r="N306" s="215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119</v>
      </c>
      <c r="AU306" s="18" t="s">
        <v>81</v>
      </c>
    </row>
    <row r="307" s="2" customFormat="1">
      <c r="A307" s="39"/>
      <c r="B307" s="40"/>
      <c r="C307" s="41"/>
      <c r="D307" s="216" t="s">
        <v>121</v>
      </c>
      <c r="E307" s="41"/>
      <c r="F307" s="217" t="s">
        <v>473</v>
      </c>
      <c r="G307" s="41"/>
      <c r="H307" s="41"/>
      <c r="I307" s="213"/>
      <c r="J307" s="41"/>
      <c r="K307" s="41"/>
      <c r="L307" s="45"/>
      <c r="M307" s="214"/>
      <c r="N307" s="215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121</v>
      </c>
      <c r="AU307" s="18" t="s">
        <v>81</v>
      </c>
    </row>
    <row r="308" s="13" customFormat="1">
      <c r="A308" s="13"/>
      <c r="B308" s="218"/>
      <c r="C308" s="219"/>
      <c r="D308" s="211" t="s">
        <v>134</v>
      </c>
      <c r="E308" s="220" t="s">
        <v>20</v>
      </c>
      <c r="F308" s="221" t="s">
        <v>27</v>
      </c>
      <c r="G308" s="219"/>
      <c r="H308" s="222">
        <v>10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8" t="s">
        <v>134</v>
      </c>
      <c r="AU308" s="228" t="s">
        <v>81</v>
      </c>
      <c r="AV308" s="13" t="s">
        <v>81</v>
      </c>
      <c r="AW308" s="13" t="s">
        <v>37</v>
      </c>
      <c r="AX308" s="13" t="s">
        <v>22</v>
      </c>
      <c r="AY308" s="228" t="s">
        <v>110</v>
      </c>
    </row>
    <row r="309" s="14" customFormat="1">
      <c r="A309" s="14"/>
      <c r="B309" s="229"/>
      <c r="C309" s="230"/>
      <c r="D309" s="211" t="s">
        <v>134</v>
      </c>
      <c r="E309" s="231" t="s">
        <v>20</v>
      </c>
      <c r="F309" s="232" t="s">
        <v>474</v>
      </c>
      <c r="G309" s="230"/>
      <c r="H309" s="231" t="s">
        <v>20</v>
      </c>
      <c r="I309" s="233"/>
      <c r="J309" s="230"/>
      <c r="K309" s="230"/>
      <c r="L309" s="234"/>
      <c r="M309" s="235"/>
      <c r="N309" s="236"/>
      <c r="O309" s="236"/>
      <c r="P309" s="236"/>
      <c r="Q309" s="236"/>
      <c r="R309" s="236"/>
      <c r="S309" s="236"/>
      <c r="T309" s="23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38" t="s">
        <v>134</v>
      </c>
      <c r="AU309" s="238" t="s">
        <v>81</v>
      </c>
      <c r="AV309" s="14" t="s">
        <v>22</v>
      </c>
      <c r="AW309" s="14" t="s">
        <v>37</v>
      </c>
      <c r="AX309" s="14" t="s">
        <v>75</v>
      </c>
      <c r="AY309" s="238" t="s">
        <v>110</v>
      </c>
    </row>
    <row r="310" s="2" customFormat="1" ht="16.5" customHeight="1">
      <c r="A310" s="39"/>
      <c r="B310" s="40"/>
      <c r="C310" s="198" t="s">
        <v>475</v>
      </c>
      <c r="D310" s="198" t="s">
        <v>112</v>
      </c>
      <c r="E310" s="199" t="s">
        <v>476</v>
      </c>
      <c r="F310" s="200" t="s">
        <v>477</v>
      </c>
      <c r="G310" s="201" t="s">
        <v>115</v>
      </c>
      <c r="H310" s="202">
        <v>2.496</v>
      </c>
      <c r="I310" s="203"/>
      <c r="J310" s="204">
        <f>ROUND(I310*H310,2)</f>
        <v>0</v>
      </c>
      <c r="K310" s="200" t="s">
        <v>116</v>
      </c>
      <c r="L310" s="45"/>
      <c r="M310" s="205" t="s">
        <v>20</v>
      </c>
      <c r="N310" s="206" t="s">
        <v>46</v>
      </c>
      <c r="O310" s="85"/>
      <c r="P310" s="207">
        <f>O310*H310</f>
        <v>0</v>
      </c>
      <c r="Q310" s="207">
        <v>0.039403377000000003</v>
      </c>
      <c r="R310" s="207">
        <f>Q310*H310</f>
        <v>0.098350828992000011</v>
      </c>
      <c r="S310" s="207">
        <v>0</v>
      </c>
      <c r="T310" s="20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9" t="s">
        <v>117</v>
      </c>
      <c r="AT310" s="209" t="s">
        <v>112</v>
      </c>
      <c r="AU310" s="209" t="s">
        <v>81</v>
      </c>
      <c r="AY310" s="18" t="s">
        <v>110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8" t="s">
        <v>22</v>
      </c>
      <c r="BK310" s="210">
        <f>ROUND(I310*H310,2)</f>
        <v>0</v>
      </c>
      <c r="BL310" s="18" t="s">
        <v>117</v>
      </c>
      <c r="BM310" s="209" t="s">
        <v>478</v>
      </c>
    </row>
    <row r="311" s="2" customFormat="1">
      <c r="A311" s="39"/>
      <c r="B311" s="40"/>
      <c r="C311" s="41"/>
      <c r="D311" s="211" t="s">
        <v>119</v>
      </c>
      <c r="E311" s="41"/>
      <c r="F311" s="212" t="s">
        <v>479</v>
      </c>
      <c r="G311" s="41"/>
      <c r="H311" s="41"/>
      <c r="I311" s="213"/>
      <c r="J311" s="41"/>
      <c r="K311" s="41"/>
      <c r="L311" s="45"/>
      <c r="M311" s="214"/>
      <c r="N311" s="215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119</v>
      </c>
      <c r="AU311" s="18" t="s">
        <v>81</v>
      </c>
    </row>
    <row r="312" s="2" customFormat="1">
      <c r="A312" s="39"/>
      <c r="B312" s="40"/>
      <c r="C312" s="41"/>
      <c r="D312" s="216" t="s">
        <v>121</v>
      </c>
      <c r="E312" s="41"/>
      <c r="F312" s="217" t="s">
        <v>480</v>
      </c>
      <c r="G312" s="41"/>
      <c r="H312" s="41"/>
      <c r="I312" s="213"/>
      <c r="J312" s="41"/>
      <c r="K312" s="41"/>
      <c r="L312" s="45"/>
      <c r="M312" s="214"/>
      <c r="N312" s="215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121</v>
      </c>
      <c r="AU312" s="18" t="s">
        <v>81</v>
      </c>
    </row>
    <row r="313" s="13" customFormat="1">
      <c r="A313" s="13"/>
      <c r="B313" s="218"/>
      <c r="C313" s="219"/>
      <c r="D313" s="211" t="s">
        <v>134</v>
      </c>
      <c r="E313" s="220" t="s">
        <v>20</v>
      </c>
      <c r="F313" s="221" t="s">
        <v>481</v>
      </c>
      <c r="G313" s="219"/>
      <c r="H313" s="222">
        <v>2.496</v>
      </c>
      <c r="I313" s="223"/>
      <c r="J313" s="219"/>
      <c r="K313" s="219"/>
      <c r="L313" s="224"/>
      <c r="M313" s="225"/>
      <c r="N313" s="226"/>
      <c r="O313" s="226"/>
      <c r="P313" s="226"/>
      <c r="Q313" s="226"/>
      <c r="R313" s="226"/>
      <c r="S313" s="226"/>
      <c r="T313" s="22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8" t="s">
        <v>134</v>
      </c>
      <c r="AU313" s="228" t="s">
        <v>81</v>
      </c>
      <c r="AV313" s="13" t="s">
        <v>81</v>
      </c>
      <c r="AW313" s="13" t="s">
        <v>37</v>
      </c>
      <c r="AX313" s="13" t="s">
        <v>22</v>
      </c>
      <c r="AY313" s="228" t="s">
        <v>110</v>
      </c>
    </row>
    <row r="314" s="14" customFormat="1">
      <c r="A314" s="14"/>
      <c r="B314" s="229"/>
      <c r="C314" s="230"/>
      <c r="D314" s="211" t="s">
        <v>134</v>
      </c>
      <c r="E314" s="231" t="s">
        <v>20</v>
      </c>
      <c r="F314" s="232" t="s">
        <v>482</v>
      </c>
      <c r="G314" s="230"/>
      <c r="H314" s="231" t="s">
        <v>20</v>
      </c>
      <c r="I314" s="233"/>
      <c r="J314" s="230"/>
      <c r="K314" s="230"/>
      <c r="L314" s="234"/>
      <c r="M314" s="235"/>
      <c r="N314" s="236"/>
      <c r="O314" s="236"/>
      <c r="P314" s="236"/>
      <c r="Q314" s="236"/>
      <c r="R314" s="236"/>
      <c r="S314" s="236"/>
      <c r="T314" s="23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8" t="s">
        <v>134</v>
      </c>
      <c r="AU314" s="238" t="s">
        <v>81</v>
      </c>
      <c r="AV314" s="14" t="s">
        <v>22</v>
      </c>
      <c r="AW314" s="14" t="s">
        <v>37</v>
      </c>
      <c r="AX314" s="14" t="s">
        <v>75</v>
      </c>
      <c r="AY314" s="238" t="s">
        <v>110</v>
      </c>
    </row>
    <row r="315" s="12" customFormat="1" ht="22.8" customHeight="1">
      <c r="A315" s="12"/>
      <c r="B315" s="182"/>
      <c r="C315" s="183"/>
      <c r="D315" s="184" t="s">
        <v>74</v>
      </c>
      <c r="E315" s="196" t="s">
        <v>483</v>
      </c>
      <c r="F315" s="196" t="s">
        <v>484</v>
      </c>
      <c r="G315" s="183"/>
      <c r="H315" s="183"/>
      <c r="I315" s="186"/>
      <c r="J315" s="197">
        <f>BK315</f>
        <v>0</v>
      </c>
      <c r="K315" s="183"/>
      <c r="L315" s="188"/>
      <c r="M315" s="189"/>
      <c r="N315" s="190"/>
      <c r="O315" s="190"/>
      <c r="P315" s="191">
        <f>SUM(P316:P318)</f>
        <v>0</v>
      </c>
      <c r="Q315" s="190"/>
      <c r="R315" s="191">
        <f>SUM(R316:R318)</f>
        <v>0</v>
      </c>
      <c r="S315" s="190"/>
      <c r="T315" s="192">
        <f>SUM(T316:T318)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93" t="s">
        <v>22</v>
      </c>
      <c r="AT315" s="194" t="s">
        <v>74</v>
      </c>
      <c r="AU315" s="194" t="s">
        <v>22</v>
      </c>
      <c r="AY315" s="193" t="s">
        <v>110</v>
      </c>
      <c r="BK315" s="195">
        <f>SUM(BK316:BK318)</f>
        <v>0</v>
      </c>
    </row>
    <row r="316" s="2" customFormat="1" ht="16.5" customHeight="1">
      <c r="A316" s="39"/>
      <c r="B316" s="40"/>
      <c r="C316" s="198" t="s">
        <v>485</v>
      </c>
      <c r="D316" s="198" t="s">
        <v>112</v>
      </c>
      <c r="E316" s="199" t="s">
        <v>486</v>
      </c>
      <c r="F316" s="200" t="s">
        <v>487</v>
      </c>
      <c r="G316" s="201" t="s">
        <v>271</v>
      </c>
      <c r="H316" s="202">
        <v>105.048</v>
      </c>
      <c r="I316" s="203"/>
      <c r="J316" s="204">
        <f>ROUND(I316*H316,2)</f>
        <v>0</v>
      </c>
      <c r="K316" s="200" t="s">
        <v>116</v>
      </c>
      <c r="L316" s="45"/>
      <c r="M316" s="205" t="s">
        <v>20</v>
      </c>
      <c r="N316" s="206" t="s">
        <v>46</v>
      </c>
      <c r="O316" s="85"/>
      <c r="P316" s="207">
        <f>O316*H316</f>
        <v>0</v>
      </c>
      <c r="Q316" s="207">
        <v>0</v>
      </c>
      <c r="R316" s="207">
        <f>Q316*H316</f>
        <v>0</v>
      </c>
      <c r="S316" s="207">
        <v>0</v>
      </c>
      <c r="T316" s="20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09" t="s">
        <v>117</v>
      </c>
      <c r="AT316" s="209" t="s">
        <v>112</v>
      </c>
      <c r="AU316" s="209" t="s">
        <v>81</v>
      </c>
      <c r="AY316" s="18" t="s">
        <v>110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8" t="s">
        <v>22</v>
      </c>
      <c r="BK316" s="210">
        <f>ROUND(I316*H316,2)</f>
        <v>0</v>
      </c>
      <c r="BL316" s="18" t="s">
        <v>117</v>
      </c>
      <c r="BM316" s="209" t="s">
        <v>488</v>
      </c>
    </row>
    <row r="317" s="2" customFormat="1">
      <c r="A317" s="39"/>
      <c r="B317" s="40"/>
      <c r="C317" s="41"/>
      <c r="D317" s="211" t="s">
        <v>119</v>
      </c>
      <c r="E317" s="41"/>
      <c r="F317" s="212" t="s">
        <v>489</v>
      </c>
      <c r="G317" s="41"/>
      <c r="H317" s="41"/>
      <c r="I317" s="213"/>
      <c r="J317" s="41"/>
      <c r="K317" s="41"/>
      <c r="L317" s="45"/>
      <c r="M317" s="214"/>
      <c r="N317" s="215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119</v>
      </c>
      <c r="AU317" s="18" t="s">
        <v>81</v>
      </c>
    </row>
    <row r="318" s="2" customFormat="1">
      <c r="A318" s="39"/>
      <c r="B318" s="40"/>
      <c r="C318" s="41"/>
      <c r="D318" s="216" t="s">
        <v>121</v>
      </c>
      <c r="E318" s="41"/>
      <c r="F318" s="217" t="s">
        <v>490</v>
      </c>
      <c r="G318" s="41"/>
      <c r="H318" s="41"/>
      <c r="I318" s="213"/>
      <c r="J318" s="41"/>
      <c r="K318" s="41"/>
      <c r="L318" s="45"/>
      <c r="M318" s="260"/>
      <c r="N318" s="261"/>
      <c r="O318" s="262"/>
      <c r="P318" s="262"/>
      <c r="Q318" s="262"/>
      <c r="R318" s="262"/>
      <c r="S318" s="262"/>
      <c r="T318" s="26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121</v>
      </c>
      <c r="AU318" s="18" t="s">
        <v>81</v>
      </c>
    </row>
    <row r="319" s="2" customFormat="1" ht="6.96" customHeight="1">
      <c r="A319" s="39"/>
      <c r="B319" s="60"/>
      <c r="C319" s="61"/>
      <c r="D319" s="61"/>
      <c r="E319" s="61"/>
      <c r="F319" s="61"/>
      <c r="G319" s="61"/>
      <c r="H319" s="61"/>
      <c r="I319" s="61"/>
      <c r="J319" s="61"/>
      <c r="K319" s="61"/>
      <c r="L319" s="45"/>
      <c r="M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</row>
  </sheetData>
  <sheetProtection sheet="1" autoFilter="0" formatColumns="0" formatRows="0" objects="1" scenarios="1" spinCount="100000" saltValue="w0KXSVni+5vHVnu81qLcwbop1FhxfwpodiBTX4+tSjqBzVLW1EeHMF6tGs7CPGmNZLNApSkKPDtbG53OTukdew==" hashValue="5vOwsn/i46uDrecbJk4HH5QEezDiihd4JGPA5WU936Ks6BmsCF+NzAw7kXox44yJzLEY+qBreDshAqvkL2bpsA==" algorithmName="SHA-512" password="CC35"/>
  <autoFilter ref="C80:K318"/>
  <mergeCells count="6">
    <mergeCell ref="E7:H7"/>
    <mergeCell ref="E16:H16"/>
    <mergeCell ref="E25:H25"/>
    <mergeCell ref="E46:H46"/>
    <mergeCell ref="E73:H73"/>
    <mergeCell ref="L2:V2"/>
  </mergeCells>
  <hyperlinks>
    <hyperlink ref="F86" r:id="rId1" display="https://podminky.urs.cz/item/CS_URS_2021_02/111251101"/>
    <hyperlink ref="F89" r:id="rId2" display="https://podminky.urs.cz/item/CS_URS_2021_02/111209111"/>
    <hyperlink ref="F92" r:id="rId3" display="https://podminky.urs.cz/item/CS_URS_2021_02/113107313"/>
    <hyperlink ref="F97" r:id="rId4" display="https://podminky.urs.cz/item/CS_URS_2021_02/113107342"/>
    <hyperlink ref="F100" r:id="rId5" display="https://podminky.urs.cz/item/CS_URS_2021_02/115101201"/>
    <hyperlink ref="F103" r:id="rId6" display="https://podminky.urs.cz/item/CS_URS_2021_02/115101301"/>
    <hyperlink ref="F106" r:id="rId7" display="https://podminky.urs.cz/item/CS_URS_2021_02/119001421"/>
    <hyperlink ref="F109" r:id="rId8" display="https://podminky.urs.cz/item/CS_URS_2021_02/122251104"/>
    <hyperlink ref="F122" r:id="rId9" display="https://podminky.urs.cz/item/CS_URS_2021_02/127253105"/>
    <hyperlink ref="F135" r:id="rId10" display="https://podminky.urs.cz/item/CS_URS_2021_02/130001101"/>
    <hyperlink ref="F138" r:id="rId11" display="https://podminky.urs.cz/item/CS_URS_2021_02/131251100"/>
    <hyperlink ref="F143" r:id="rId12" display="https://podminky.urs.cz/item/CS_URS_2021_02/132251253"/>
    <hyperlink ref="F149" r:id="rId13" display="https://podminky.urs.cz/item/CS_URS_2021_02/151101101"/>
    <hyperlink ref="F154" r:id="rId14" display="https://podminky.urs.cz/item/CS_URS_2021_02/151101102"/>
    <hyperlink ref="F159" r:id="rId15" display="https://podminky.urs.cz/item/CS_URS_2021_02/151101111"/>
    <hyperlink ref="F162" r:id="rId16" display="https://podminky.urs.cz/item/CS_URS_2021_02/151101112"/>
    <hyperlink ref="F165" r:id="rId17" display="https://podminky.urs.cz/item/CS_URS_2021_02/162251101"/>
    <hyperlink ref="F170" r:id="rId18" display="https://podminky.urs.cz/item/CS_URS_2021_02/162251102"/>
    <hyperlink ref="F175" r:id="rId19" display="https://podminky.urs.cz/item/CS_URS_2021_02/174101101"/>
    <hyperlink ref="F180" r:id="rId20" display="https://podminky.urs.cz/item/CS_URS_2021_02/175111101"/>
    <hyperlink ref="F186" r:id="rId21" display="https://podminky.urs.cz/item/CS_URS_2021_02/58337302"/>
    <hyperlink ref="F191" r:id="rId22" display="https://podminky.urs.cz/item/CS_URS_2021_02/181351103"/>
    <hyperlink ref="F196" r:id="rId23" display="https://podminky.urs.cz/item/CS_URS_2021_02/181411121"/>
    <hyperlink ref="F199" r:id="rId24" display="https://podminky.urs.cz/item/CS_URS_2021_02/00572472"/>
    <hyperlink ref="F203" r:id="rId25" display="https://podminky.urs.cz/item/CS_URS_2021_02/181411122"/>
    <hyperlink ref="F206" r:id="rId26" display="https://podminky.urs.cz/item/CS_URS_2021_02/00572474"/>
    <hyperlink ref="F210" r:id="rId27" display="https://podminky.urs.cz/item/CS_URS_2021_02/181951111"/>
    <hyperlink ref="F213" r:id="rId28" display="https://podminky.urs.cz/item/CS_URS_2021_02/182201101"/>
    <hyperlink ref="F217" r:id="rId29" display="https://podminky.urs.cz/item/CS_URS_2021_02/321321116"/>
    <hyperlink ref="F222" r:id="rId30" display="https://podminky.urs.cz/item/CS_URS_2021_02/321351010"/>
    <hyperlink ref="F227" r:id="rId31" display="https://podminky.urs.cz/item/CS_URS_2021_02/321352010"/>
    <hyperlink ref="F230" r:id="rId32" display="https://podminky.urs.cz/item/CS_URS_2021_02/388129220"/>
    <hyperlink ref="F237" r:id="rId33" display="https://podminky.urs.cz/item/CS_URS_2021_02/358315114"/>
    <hyperlink ref="F242" r:id="rId34" display="https://podminky.urs.cz/item/CS_URS_2021_02/899623151"/>
    <hyperlink ref="F248" r:id="rId35" display="https://podminky.urs.cz/item/CS_URS_2021_02/451573111"/>
    <hyperlink ref="F254" r:id="rId36" display="https://podminky.urs.cz/item/CS_URS_2021_02/463212111"/>
    <hyperlink ref="F259" r:id="rId37" display="https://podminky.urs.cz/item/CS_URS_2021_02/451571111"/>
    <hyperlink ref="F265" r:id="rId38" display="https://podminky.urs.cz/item/CS_URS_2021_02/564861111"/>
    <hyperlink ref="F268" r:id="rId39" display="https://podminky.urs.cz/item/CS_URS_2021_02/565155111"/>
    <hyperlink ref="F271" r:id="rId40" display="https://podminky.urs.cz/item/CS_URS_2021_02/567122112"/>
    <hyperlink ref="F274" r:id="rId41" display="https://podminky.urs.cz/item/CS_URS_2021_02/573211111"/>
    <hyperlink ref="F277" r:id="rId42" display="https://podminky.urs.cz/item/CS_URS_2021_02/577134211"/>
    <hyperlink ref="F281" r:id="rId43" display="https://podminky.urs.cz/item/CS_URS_2021_02/811371211"/>
    <hyperlink ref="F284" r:id="rId44" display="https://podminky.urs.cz/item/CS_URS_2021_02/59222020"/>
    <hyperlink ref="F288" r:id="rId45" display="https://podminky.urs.cz/item/CS_URS_2021_02/871365221"/>
    <hyperlink ref="F291" r:id="rId46" display="https://podminky.urs.cz/item/CS_URS_2021_02/871373121"/>
    <hyperlink ref="F296" r:id="rId47" display="https://podminky.urs.cz/item/CS_URS_2021_02/891365111"/>
    <hyperlink ref="F304" r:id="rId48" display="https://podminky.urs.cz/item/CS_URS_2021_02/919731121R"/>
    <hyperlink ref="F307" r:id="rId49" display="https://podminky.urs.cz/item/CS_URS_2021_02/919735112"/>
    <hyperlink ref="F312" r:id="rId50" display="https://podminky.urs.cz/item/CS_URS_2021_02/934956123"/>
    <hyperlink ref="F318" r:id="rId51" display="https://podminky.urs.cz/item/CS_URS_2021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6" customFormat="1" ht="45" customHeight="1">
      <c r="B3" s="268"/>
      <c r="C3" s="269" t="s">
        <v>491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492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493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494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495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496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497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498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499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500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501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79</v>
      </c>
      <c r="F18" s="275" t="s">
        <v>502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503</v>
      </c>
      <c r="F19" s="275" t="s">
        <v>504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505</v>
      </c>
      <c r="F20" s="275" t="s">
        <v>506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507</v>
      </c>
      <c r="F21" s="275" t="s">
        <v>508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509</v>
      </c>
      <c r="F22" s="275" t="s">
        <v>510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511</v>
      </c>
      <c r="F23" s="275" t="s">
        <v>512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513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514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515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516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517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518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519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520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521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96</v>
      </c>
      <c r="F36" s="275"/>
      <c r="G36" s="275" t="s">
        <v>522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523</v>
      </c>
      <c r="F37" s="275"/>
      <c r="G37" s="275" t="s">
        <v>524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56</v>
      </c>
      <c r="F38" s="275"/>
      <c r="G38" s="275" t="s">
        <v>525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57</v>
      </c>
      <c r="F39" s="275"/>
      <c r="G39" s="275" t="s">
        <v>526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97</v>
      </c>
      <c r="F40" s="275"/>
      <c r="G40" s="275" t="s">
        <v>527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98</v>
      </c>
      <c r="F41" s="275"/>
      <c r="G41" s="275" t="s">
        <v>528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529</v>
      </c>
      <c r="F42" s="275"/>
      <c r="G42" s="275" t="s">
        <v>530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531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532</v>
      </c>
      <c r="F44" s="275"/>
      <c r="G44" s="275" t="s">
        <v>533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100</v>
      </c>
      <c r="F45" s="275"/>
      <c r="G45" s="275" t="s">
        <v>534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535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536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537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538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539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540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541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542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543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544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545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546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547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548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549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550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551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552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553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554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555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556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557</v>
      </c>
      <c r="D76" s="293"/>
      <c r="E76" s="293"/>
      <c r="F76" s="293" t="s">
        <v>558</v>
      </c>
      <c r="G76" s="294"/>
      <c r="H76" s="293" t="s">
        <v>57</v>
      </c>
      <c r="I76" s="293" t="s">
        <v>60</v>
      </c>
      <c r="J76" s="293" t="s">
        <v>559</v>
      </c>
      <c r="K76" s="292"/>
    </row>
    <row r="77" s="1" customFormat="1" ht="17.25" customHeight="1">
      <c r="B77" s="290"/>
      <c r="C77" s="295" t="s">
        <v>560</v>
      </c>
      <c r="D77" s="295"/>
      <c r="E77" s="295"/>
      <c r="F77" s="296" t="s">
        <v>561</v>
      </c>
      <c r="G77" s="297"/>
      <c r="H77" s="295"/>
      <c r="I77" s="295"/>
      <c r="J77" s="295" t="s">
        <v>562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56</v>
      </c>
      <c r="D79" s="300"/>
      <c r="E79" s="300"/>
      <c r="F79" s="301" t="s">
        <v>563</v>
      </c>
      <c r="G79" s="302"/>
      <c r="H79" s="278" t="s">
        <v>564</v>
      </c>
      <c r="I79" s="278" t="s">
        <v>565</v>
      </c>
      <c r="J79" s="278">
        <v>20</v>
      </c>
      <c r="K79" s="292"/>
    </row>
    <row r="80" s="1" customFormat="1" ht="15" customHeight="1">
      <c r="B80" s="290"/>
      <c r="C80" s="278" t="s">
        <v>566</v>
      </c>
      <c r="D80" s="278"/>
      <c r="E80" s="278"/>
      <c r="F80" s="301" t="s">
        <v>563</v>
      </c>
      <c r="G80" s="302"/>
      <c r="H80" s="278" t="s">
        <v>567</v>
      </c>
      <c r="I80" s="278" t="s">
        <v>565</v>
      </c>
      <c r="J80" s="278">
        <v>120</v>
      </c>
      <c r="K80" s="292"/>
    </row>
    <row r="81" s="1" customFormat="1" ht="15" customHeight="1">
      <c r="B81" s="303"/>
      <c r="C81" s="278" t="s">
        <v>568</v>
      </c>
      <c r="D81" s="278"/>
      <c r="E81" s="278"/>
      <c r="F81" s="301" t="s">
        <v>569</v>
      </c>
      <c r="G81" s="302"/>
      <c r="H81" s="278" t="s">
        <v>570</v>
      </c>
      <c r="I81" s="278" t="s">
        <v>565</v>
      </c>
      <c r="J81" s="278">
        <v>50</v>
      </c>
      <c r="K81" s="292"/>
    </row>
    <row r="82" s="1" customFormat="1" ht="15" customHeight="1">
      <c r="B82" s="303"/>
      <c r="C82" s="278" t="s">
        <v>571</v>
      </c>
      <c r="D82" s="278"/>
      <c r="E82" s="278"/>
      <c r="F82" s="301" t="s">
        <v>563</v>
      </c>
      <c r="G82" s="302"/>
      <c r="H82" s="278" t="s">
        <v>572</v>
      </c>
      <c r="I82" s="278" t="s">
        <v>573</v>
      </c>
      <c r="J82" s="278"/>
      <c r="K82" s="292"/>
    </row>
    <row r="83" s="1" customFormat="1" ht="15" customHeight="1">
      <c r="B83" s="303"/>
      <c r="C83" s="304" t="s">
        <v>574</v>
      </c>
      <c r="D83" s="304"/>
      <c r="E83" s="304"/>
      <c r="F83" s="305" t="s">
        <v>569</v>
      </c>
      <c r="G83" s="304"/>
      <c r="H83" s="304" t="s">
        <v>575</v>
      </c>
      <c r="I83" s="304" t="s">
        <v>565</v>
      </c>
      <c r="J83" s="304">
        <v>15</v>
      </c>
      <c r="K83" s="292"/>
    </row>
    <row r="84" s="1" customFormat="1" ht="15" customHeight="1">
      <c r="B84" s="303"/>
      <c r="C84" s="304" t="s">
        <v>576</v>
      </c>
      <c r="D84" s="304"/>
      <c r="E84" s="304"/>
      <c r="F84" s="305" t="s">
        <v>569</v>
      </c>
      <c r="G84" s="304"/>
      <c r="H84" s="304" t="s">
        <v>577</v>
      </c>
      <c r="I84" s="304" t="s">
        <v>565</v>
      </c>
      <c r="J84" s="304">
        <v>15</v>
      </c>
      <c r="K84" s="292"/>
    </row>
    <row r="85" s="1" customFormat="1" ht="15" customHeight="1">
      <c r="B85" s="303"/>
      <c r="C85" s="304" t="s">
        <v>578</v>
      </c>
      <c r="D85" s="304"/>
      <c r="E85" s="304"/>
      <c r="F85" s="305" t="s">
        <v>569</v>
      </c>
      <c r="G85" s="304"/>
      <c r="H85" s="304" t="s">
        <v>579</v>
      </c>
      <c r="I85" s="304" t="s">
        <v>565</v>
      </c>
      <c r="J85" s="304">
        <v>20</v>
      </c>
      <c r="K85" s="292"/>
    </row>
    <row r="86" s="1" customFormat="1" ht="15" customHeight="1">
      <c r="B86" s="303"/>
      <c r="C86" s="304" t="s">
        <v>580</v>
      </c>
      <c r="D86" s="304"/>
      <c r="E86" s="304"/>
      <c r="F86" s="305" t="s">
        <v>569</v>
      </c>
      <c r="G86" s="304"/>
      <c r="H86" s="304" t="s">
        <v>581</v>
      </c>
      <c r="I86" s="304" t="s">
        <v>565</v>
      </c>
      <c r="J86" s="304">
        <v>20</v>
      </c>
      <c r="K86" s="292"/>
    </row>
    <row r="87" s="1" customFormat="1" ht="15" customHeight="1">
      <c r="B87" s="303"/>
      <c r="C87" s="278" t="s">
        <v>582</v>
      </c>
      <c r="D87" s="278"/>
      <c r="E87" s="278"/>
      <c r="F87" s="301" t="s">
        <v>569</v>
      </c>
      <c r="G87" s="302"/>
      <c r="H87" s="278" t="s">
        <v>583</v>
      </c>
      <c r="I87" s="278" t="s">
        <v>565</v>
      </c>
      <c r="J87" s="278">
        <v>50</v>
      </c>
      <c r="K87" s="292"/>
    </row>
    <row r="88" s="1" customFormat="1" ht="15" customHeight="1">
      <c r="B88" s="303"/>
      <c r="C88" s="278" t="s">
        <v>584</v>
      </c>
      <c r="D88" s="278"/>
      <c r="E88" s="278"/>
      <c r="F88" s="301" t="s">
        <v>569</v>
      </c>
      <c r="G88" s="302"/>
      <c r="H88" s="278" t="s">
        <v>585</v>
      </c>
      <c r="I88" s="278" t="s">
        <v>565</v>
      </c>
      <c r="J88" s="278">
        <v>20</v>
      </c>
      <c r="K88" s="292"/>
    </row>
    <row r="89" s="1" customFormat="1" ht="15" customHeight="1">
      <c r="B89" s="303"/>
      <c r="C89" s="278" t="s">
        <v>586</v>
      </c>
      <c r="D89" s="278"/>
      <c r="E89" s="278"/>
      <c r="F89" s="301" t="s">
        <v>569</v>
      </c>
      <c r="G89" s="302"/>
      <c r="H89" s="278" t="s">
        <v>587</v>
      </c>
      <c r="I89" s="278" t="s">
        <v>565</v>
      </c>
      <c r="J89" s="278">
        <v>20</v>
      </c>
      <c r="K89" s="292"/>
    </row>
    <row r="90" s="1" customFormat="1" ht="15" customHeight="1">
      <c r="B90" s="303"/>
      <c r="C90" s="278" t="s">
        <v>588</v>
      </c>
      <c r="D90" s="278"/>
      <c r="E90" s="278"/>
      <c r="F90" s="301" t="s">
        <v>569</v>
      </c>
      <c r="G90" s="302"/>
      <c r="H90" s="278" t="s">
        <v>589</v>
      </c>
      <c r="I90" s="278" t="s">
        <v>565</v>
      </c>
      <c r="J90" s="278">
        <v>50</v>
      </c>
      <c r="K90" s="292"/>
    </row>
    <row r="91" s="1" customFormat="1" ht="15" customHeight="1">
      <c r="B91" s="303"/>
      <c r="C91" s="278" t="s">
        <v>590</v>
      </c>
      <c r="D91" s="278"/>
      <c r="E91" s="278"/>
      <c r="F91" s="301" t="s">
        <v>569</v>
      </c>
      <c r="G91" s="302"/>
      <c r="H91" s="278" t="s">
        <v>590</v>
      </c>
      <c r="I91" s="278" t="s">
        <v>565</v>
      </c>
      <c r="J91" s="278">
        <v>50</v>
      </c>
      <c r="K91" s="292"/>
    </row>
    <row r="92" s="1" customFormat="1" ht="15" customHeight="1">
      <c r="B92" s="303"/>
      <c r="C92" s="278" t="s">
        <v>591</v>
      </c>
      <c r="D92" s="278"/>
      <c r="E92" s="278"/>
      <c r="F92" s="301" t="s">
        <v>569</v>
      </c>
      <c r="G92" s="302"/>
      <c r="H92" s="278" t="s">
        <v>592</v>
      </c>
      <c r="I92" s="278" t="s">
        <v>565</v>
      </c>
      <c r="J92" s="278">
        <v>255</v>
      </c>
      <c r="K92" s="292"/>
    </row>
    <row r="93" s="1" customFormat="1" ht="15" customHeight="1">
      <c r="B93" s="303"/>
      <c r="C93" s="278" t="s">
        <v>593</v>
      </c>
      <c r="D93" s="278"/>
      <c r="E93" s="278"/>
      <c r="F93" s="301" t="s">
        <v>563</v>
      </c>
      <c r="G93" s="302"/>
      <c r="H93" s="278" t="s">
        <v>594</v>
      </c>
      <c r="I93" s="278" t="s">
        <v>595</v>
      </c>
      <c r="J93" s="278"/>
      <c r="K93" s="292"/>
    </row>
    <row r="94" s="1" customFormat="1" ht="15" customHeight="1">
      <c r="B94" s="303"/>
      <c r="C94" s="278" t="s">
        <v>596</v>
      </c>
      <c r="D94" s="278"/>
      <c r="E94" s="278"/>
      <c r="F94" s="301" t="s">
        <v>563</v>
      </c>
      <c r="G94" s="302"/>
      <c r="H94" s="278" t="s">
        <v>597</v>
      </c>
      <c r="I94" s="278" t="s">
        <v>598</v>
      </c>
      <c r="J94" s="278"/>
      <c r="K94" s="292"/>
    </row>
    <row r="95" s="1" customFormat="1" ht="15" customHeight="1">
      <c r="B95" s="303"/>
      <c r="C95" s="278" t="s">
        <v>599</v>
      </c>
      <c r="D95" s="278"/>
      <c r="E95" s="278"/>
      <c r="F95" s="301" t="s">
        <v>563</v>
      </c>
      <c r="G95" s="302"/>
      <c r="H95" s="278" t="s">
        <v>599</v>
      </c>
      <c r="I95" s="278" t="s">
        <v>598</v>
      </c>
      <c r="J95" s="278"/>
      <c r="K95" s="292"/>
    </row>
    <row r="96" s="1" customFormat="1" ht="15" customHeight="1">
      <c r="B96" s="303"/>
      <c r="C96" s="278" t="s">
        <v>41</v>
      </c>
      <c r="D96" s="278"/>
      <c r="E96" s="278"/>
      <c r="F96" s="301" t="s">
        <v>563</v>
      </c>
      <c r="G96" s="302"/>
      <c r="H96" s="278" t="s">
        <v>600</v>
      </c>
      <c r="I96" s="278" t="s">
        <v>598</v>
      </c>
      <c r="J96" s="278"/>
      <c r="K96" s="292"/>
    </row>
    <row r="97" s="1" customFormat="1" ht="15" customHeight="1">
      <c r="B97" s="303"/>
      <c r="C97" s="278" t="s">
        <v>51</v>
      </c>
      <c r="D97" s="278"/>
      <c r="E97" s="278"/>
      <c r="F97" s="301" t="s">
        <v>563</v>
      </c>
      <c r="G97" s="302"/>
      <c r="H97" s="278" t="s">
        <v>601</v>
      </c>
      <c r="I97" s="278" t="s">
        <v>598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602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557</v>
      </c>
      <c r="D103" s="293"/>
      <c r="E103" s="293"/>
      <c r="F103" s="293" t="s">
        <v>558</v>
      </c>
      <c r="G103" s="294"/>
      <c r="H103" s="293" t="s">
        <v>57</v>
      </c>
      <c r="I103" s="293" t="s">
        <v>60</v>
      </c>
      <c r="J103" s="293" t="s">
        <v>559</v>
      </c>
      <c r="K103" s="292"/>
    </row>
    <row r="104" s="1" customFormat="1" ht="17.25" customHeight="1">
      <c r="B104" s="290"/>
      <c r="C104" s="295" t="s">
        <v>560</v>
      </c>
      <c r="D104" s="295"/>
      <c r="E104" s="295"/>
      <c r="F104" s="296" t="s">
        <v>561</v>
      </c>
      <c r="G104" s="297"/>
      <c r="H104" s="295"/>
      <c r="I104" s="295"/>
      <c r="J104" s="295" t="s">
        <v>562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56</v>
      </c>
      <c r="D106" s="300"/>
      <c r="E106" s="300"/>
      <c r="F106" s="301" t="s">
        <v>563</v>
      </c>
      <c r="G106" s="278"/>
      <c r="H106" s="278" t="s">
        <v>603</v>
      </c>
      <c r="I106" s="278" t="s">
        <v>565</v>
      </c>
      <c r="J106" s="278">
        <v>20</v>
      </c>
      <c r="K106" s="292"/>
    </row>
    <row r="107" s="1" customFormat="1" ht="15" customHeight="1">
      <c r="B107" s="290"/>
      <c r="C107" s="278" t="s">
        <v>566</v>
      </c>
      <c r="D107" s="278"/>
      <c r="E107" s="278"/>
      <c r="F107" s="301" t="s">
        <v>563</v>
      </c>
      <c r="G107" s="278"/>
      <c r="H107" s="278" t="s">
        <v>603</v>
      </c>
      <c r="I107" s="278" t="s">
        <v>565</v>
      </c>
      <c r="J107" s="278">
        <v>120</v>
      </c>
      <c r="K107" s="292"/>
    </row>
    <row r="108" s="1" customFormat="1" ht="15" customHeight="1">
      <c r="B108" s="303"/>
      <c r="C108" s="278" t="s">
        <v>568</v>
      </c>
      <c r="D108" s="278"/>
      <c r="E108" s="278"/>
      <c r="F108" s="301" t="s">
        <v>569</v>
      </c>
      <c r="G108" s="278"/>
      <c r="H108" s="278" t="s">
        <v>603</v>
      </c>
      <c r="I108" s="278" t="s">
        <v>565</v>
      </c>
      <c r="J108" s="278">
        <v>50</v>
      </c>
      <c r="K108" s="292"/>
    </row>
    <row r="109" s="1" customFormat="1" ht="15" customHeight="1">
      <c r="B109" s="303"/>
      <c r="C109" s="278" t="s">
        <v>571</v>
      </c>
      <c r="D109" s="278"/>
      <c r="E109" s="278"/>
      <c r="F109" s="301" t="s">
        <v>563</v>
      </c>
      <c r="G109" s="278"/>
      <c r="H109" s="278" t="s">
        <v>603</v>
      </c>
      <c r="I109" s="278" t="s">
        <v>573</v>
      </c>
      <c r="J109" s="278"/>
      <c r="K109" s="292"/>
    </row>
    <row r="110" s="1" customFormat="1" ht="15" customHeight="1">
      <c r="B110" s="303"/>
      <c r="C110" s="278" t="s">
        <v>582</v>
      </c>
      <c r="D110" s="278"/>
      <c r="E110" s="278"/>
      <c r="F110" s="301" t="s">
        <v>569</v>
      </c>
      <c r="G110" s="278"/>
      <c r="H110" s="278" t="s">
        <v>603</v>
      </c>
      <c r="I110" s="278" t="s">
        <v>565</v>
      </c>
      <c r="J110" s="278">
        <v>50</v>
      </c>
      <c r="K110" s="292"/>
    </row>
    <row r="111" s="1" customFormat="1" ht="15" customHeight="1">
      <c r="B111" s="303"/>
      <c r="C111" s="278" t="s">
        <v>590</v>
      </c>
      <c r="D111" s="278"/>
      <c r="E111" s="278"/>
      <c r="F111" s="301" t="s">
        <v>569</v>
      </c>
      <c r="G111" s="278"/>
      <c r="H111" s="278" t="s">
        <v>603</v>
      </c>
      <c r="I111" s="278" t="s">
        <v>565</v>
      </c>
      <c r="J111" s="278">
        <v>50</v>
      </c>
      <c r="K111" s="292"/>
    </row>
    <row r="112" s="1" customFormat="1" ht="15" customHeight="1">
      <c r="B112" s="303"/>
      <c r="C112" s="278" t="s">
        <v>588</v>
      </c>
      <c r="D112" s="278"/>
      <c r="E112" s="278"/>
      <c r="F112" s="301" t="s">
        <v>569</v>
      </c>
      <c r="G112" s="278"/>
      <c r="H112" s="278" t="s">
        <v>603</v>
      </c>
      <c r="I112" s="278" t="s">
        <v>565</v>
      </c>
      <c r="J112" s="278">
        <v>50</v>
      </c>
      <c r="K112" s="292"/>
    </row>
    <row r="113" s="1" customFormat="1" ht="15" customHeight="1">
      <c r="B113" s="303"/>
      <c r="C113" s="278" t="s">
        <v>56</v>
      </c>
      <c r="D113" s="278"/>
      <c r="E113" s="278"/>
      <c r="F113" s="301" t="s">
        <v>563</v>
      </c>
      <c r="G113" s="278"/>
      <c r="H113" s="278" t="s">
        <v>604</v>
      </c>
      <c r="I113" s="278" t="s">
        <v>565</v>
      </c>
      <c r="J113" s="278">
        <v>20</v>
      </c>
      <c r="K113" s="292"/>
    </row>
    <row r="114" s="1" customFormat="1" ht="15" customHeight="1">
      <c r="B114" s="303"/>
      <c r="C114" s="278" t="s">
        <v>605</v>
      </c>
      <c r="D114" s="278"/>
      <c r="E114" s="278"/>
      <c r="F114" s="301" t="s">
        <v>563</v>
      </c>
      <c r="G114" s="278"/>
      <c r="H114" s="278" t="s">
        <v>606</v>
      </c>
      <c r="I114" s="278" t="s">
        <v>565</v>
      </c>
      <c r="J114" s="278">
        <v>120</v>
      </c>
      <c r="K114" s="292"/>
    </row>
    <row r="115" s="1" customFormat="1" ht="15" customHeight="1">
      <c r="B115" s="303"/>
      <c r="C115" s="278" t="s">
        <v>41</v>
      </c>
      <c r="D115" s="278"/>
      <c r="E115" s="278"/>
      <c r="F115" s="301" t="s">
        <v>563</v>
      </c>
      <c r="G115" s="278"/>
      <c r="H115" s="278" t="s">
        <v>607</v>
      </c>
      <c r="I115" s="278" t="s">
        <v>598</v>
      </c>
      <c r="J115" s="278"/>
      <c r="K115" s="292"/>
    </row>
    <row r="116" s="1" customFormat="1" ht="15" customHeight="1">
      <c r="B116" s="303"/>
      <c r="C116" s="278" t="s">
        <v>51</v>
      </c>
      <c r="D116" s="278"/>
      <c r="E116" s="278"/>
      <c r="F116" s="301" t="s">
        <v>563</v>
      </c>
      <c r="G116" s="278"/>
      <c r="H116" s="278" t="s">
        <v>608</v>
      </c>
      <c r="I116" s="278" t="s">
        <v>598</v>
      </c>
      <c r="J116" s="278"/>
      <c r="K116" s="292"/>
    </row>
    <row r="117" s="1" customFormat="1" ht="15" customHeight="1">
      <c r="B117" s="303"/>
      <c r="C117" s="278" t="s">
        <v>60</v>
      </c>
      <c r="D117" s="278"/>
      <c r="E117" s="278"/>
      <c r="F117" s="301" t="s">
        <v>563</v>
      </c>
      <c r="G117" s="278"/>
      <c r="H117" s="278" t="s">
        <v>609</v>
      </c>
      <c r="I117" s="278" t="s">
        <v>610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611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557</v>
      </c>
      <c r="D123" s="293"/>
      <c r="E123" s="293"/>
      <c r="F123" s="293" t="s">
        <v>558</v>
      </c>
      <c r="G123" s="294"/>
      <c r="H123" s="293" t="s">
        <v>57</v>
      </c>
      <c r="I123" s="293" t="s">
        <v>60</v>
      </c>
      <c r="J123" s="293" t="s">
        <v>559</v>
      </c>
      <c r="K123" s="322"/>
    </row>
    <row r="124" s="1" customFormat="1" ht="17.25" customHeight="1">
      <c r="B124" s="321"/>
      <c r="C124" s="295" t="s">
        <v>560</v>
      </c>
      <c r="D124" s="295"/>
      <c r="E124" s="295"/>
      <c r="F124" s="296" t="s">
        <v>561</v>
      </c>
      <c r="G124" s="297"/>
      <c r="H124" s="295"/>
      <c r="I124" s="295"/>
      <c r="J124" s="295" t="s">
        <v>562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566</v>
      </c>
      <c r="D126" s="300"/>
      <c r="E126" s="300"/>
      <c r="F126" s="301" t="s">
        <v>563</v>
      </c>
      <c r="G126" s="278"/>
      <c r="H126" s="278" t="s">
        <v>603</v>
      </c>
      <c r="I126" s="278" t="s">
        <v>565</v>
      </c>
      <c r="J126" s="278">
        <v>120</v>
      </c>
      <c r="K126" s="326"/>
    </row>
    <row r="127" s="1" customFormat="1" ht="15" customHeight="1">
      <c r="B127" s="323"/>
      <c r="C127" s="278" t="s">
        <v>612</v>
      </c>
      <c r="D127" s="278"/>
      <c r="E127" s="278"/>
      <c r="F127" s="301" t="s">
        <v>563</v>
      </c>
      <c r="G127" s="278"/>
      <c r="H127" s="278" t="s">
        <v>613</v>
      </c>
      <c r="I127" s="278" t="s">
        <v>565</v>
      </c>
      <c r="J127" s="278" t="s">
        <v>614</v>
      </c>
      <c r="K127" s="326"/>
    </row>
    <row r="128" s="1" customFormat="1" ht="15" customHeight="1">
      <c r="B128" s="323"/>
      <c r="C128" s="278" t="s">
        <v>511</v>
      </c>
      <c r="D128" s="278"/>
      <c r="E128" s="278"/>
      <c r="F128" s="301" t="s">
        <v>563</v>
      </c>
      <c r="G128" s="278"/>
      <c r="H128" s="278" t="s">
        <v>615</v>
      </c>
      <c r="I128" s="278" t="s">
        <v>565</v>
      </c>
      <c r="J128" s="278" t="s">
        <v>614</v>
      </c>
      <c r="K128" s="326"/>
    </row>
    <row r="129" s="1" customFormat="1" ht="15" customHeight="1">
      <c r="B129" s="323"/>
      <c r="C129" s="278" t="s">
        <v>574</v>
      </c>
      <c r="D129" s="278"/>
      <c r="E129" s="278"/>
      <c r="F129" s="301" t="s">
        <v>569</v>
      </c>
      <c r="G129" s="278"/>
      <c r="H129" s="278" t="s">
        <v>575</v>
      </c>
      <c r="I129" s="278" t="s">
        <v>565</v>
      </c>
      <c r="J129" s="278">
        <v>15</v>
      </c>
      <c r="K129" s="326"/>
    </row>
    <row r="130" s="1" customFormat="1" ht="15" customHeight="1">
      <c r="B130" s="323"/>
      <c r="C130" s="304" t="s">
        <v>576</v>
      </c>
      <c r="D130" s="304"/>
      <c r="E130" s="304"/>
      <c r="F130" s="305" t="s">
        <v>569</v>
      </c>
      <c r="G130" s="304"/>
      <c r="H130" s="304" t="s">
        <v>577</v>
      </c>
      <c r="I130" s="304" t="s">
        <v>565</v>
      </c>
      <c r="J130" s="304">
        <v>15</v>
      </c>
      <c r="K130" s="326"/>
    </row>
    <row r="131" s="1" customFormat="1" ht="15" customHeight="1">
      <c r="B131" s="323"/>
      <c r="C131" s="304" t="s">
        <v>578</v>
      </c>
      <c r="D131" s="304"/>
      <c r="E131" s="304"/>
      <c r="F131" s="305" t="s">
        <v>569</v>
      </c>
      <c r="G131" s="304"/>
      <c r="H131" s="304" t="s">
        <v>579</v>
      </c>
      <c r="I131" s="304" t="s">
        <v>565</v>
      </c>
      <c r="J131" s="304">
        <v>20</v>
      </c>
      <c r="K131" s="326"/>
    </row>
    <row r="132" s="1" customFormat="1" ht="15" customHeight="1">
      <c r="B132" s="323"/>
      <c r="C132" s="304" t="s">
        <v>580</v>
      </c>
      <c r="D132" s="304"/>
      <c r="E132" s="304"/>
      <c r="F132" s="305" t="s">
        <v>569</v>
      </c>
      <c r="G132" s="304"/>
      <c r="H132" s="304" t="s">
        <v>581</v>
      </c>
      <c r="I132" s="304" t="s">
        <v>565</v>
      </c>
      <c r="J132" s="304">
        <v>20</v>
      </c>
      <c r="K132" s="326"/>
    </row>
    <row r="133" s="1" customFormat="1" ht="15" customHeight="1">
      <c r="B133" s="323"/>
      <c r="C133" s="278" t="s">
        <v>568</v>
      </c>
      <c r="D133" s="278"/>
      <c r="E133" s="278"/>
      <c r="F133" s="301" t="s">
        <v>569</v>
      </c>
      <c r="G133" s="278"/>
      <c r="H133" s="278" t="s">
        <v>603</v>
      </c>
      <c r="I133" s="278" t="s">
        <v>565</v>
      </c>
      <c r="J133" s="278">
        <v>50</v>
      </c>
      <c r="K133" s="326"/>
    </row>
    <row r="134" s="1" customFormat="1" ht="15" customHeight="1">
      <c r="B134" s="323"/>
      <c r="C134" s="278" t="s">
        <v>582</v>
      </c>
      <c r="D134" s="278"/>
      <c r="E134" s="278"/>
      <c r="F134" s="301" t="s">
        <v>569</v>
      </c>
      <c r="G134" s="278"/>
      <c r="H134" s="278" t="s">
        <v>603</v>
      </c>
      <c r="I134" s="278" t="s">
        <v>565</v>
      </c>
      <c r="J134" s="278">
        <v>50</v>
      </c>
      <c r="K134" s="326"/>
    </row>
    <row r="135" s="1" customFormat="1" ht="15" customHeight="1">
      <c r="B135" s="323"/>
      <c r="C135" s="278" t="s">
        <v>588</v>
      </c>
      <c r="D135" s="278"/>
      <c r="E135" s="278"/>
      <c r="F135" s="301" t="s">
        <v>569</v>
      </c>
      <c r="G135" s="278"/>
      <c r="H135" s="278" t="s">
        <v>603</v>
      </c>
      <c r="I135" s="278" t="s">
        <v>565</v>
      </c>
      <c r="J135" s="278">
        <v>50</v>
      </c>
      <c r="K135" s="326"/>
    </row>
    <row r="136" s="1" customFormat="1" ht="15" customHeight="1">
      <c r="B136" s="323"/>
      <c r="C136" s="278" t="s">
        <v>590</v>
      </c>
      <c r="D136" s="278"/>
      <c r="E136" s="278"/>
      <c r="F136" s="301" t="s">
        <v>569</v>
      </c>
      <c r="G136" s="278"/>
      <c r="H136" s="278" t="s">
        <v>603</v>
      </c>
      <c r="I136" s="278" t="s">
        <v>565</v>
      </c>
      <c r="J136" s="278">
        <v>50</v>
      </c>
      <c r="K136" s="326"/>
    </row>
    <row r="137" s="1" customFormat="1" ht="15" customHeight="1">
      <c r="B137" s="323"/>
      <c r="C137" s="278" t="s">
        <v>591</v>
      </c>
      <c r="D137" s="278"/>
      <c r="E137" s="278"/>
      <c r="F137" s="301" t="s">
        <v>569</v>
      </c>
      <c r="G137" s="278"/>
      <c r="H137" s="278" t="s">
        <v>616</v>
      </c>
      <c r="I137" s="278" t="s">
        <v>565</v>
      </c>
      <c r="J137" s="278">
        <v>255</v>
      </c>
      <c r="K137" s="326"/>
    </row>
    <row r="138" s="1" customFormat="1" ht="15" customHeight="1">
      <c r="B138" s="323"/>
      <c r="C138" s="278" t="s">
        <v>593</v>
      </c>
      <c r="D138" s="278"/>
      <c r="E138" s="278"/>
      <c r="F138" s="301" t="s">
        <v>563</v>
      </c>
      <c r="G138" s="278"/>
      <c r="H138" s="278" t="s">
        <v>617</v>
      </c>
      <c r="I138" s="278" t="s">
        <v>595</v>
      </c>
      <c r="J138" s="278"/>
      <c r="K138" s="326"/>
    </row>
    <row r="139" s="1" customFormat="1" ht="15" customHeight="1">
      <c r="B139" s="323"/>
      <c r="C139" s="278" t="s">
        <v>596</v>
      </c>
      <c r="D139" s="278"/>
      <c r="E139" s="278"/>
      <c r="F139" s="301" t="s">
        <v>563</v>
      </c>
      <c r="G139" s="278"/>
      <c r="H139" s="278" t="s">
        <v>618</v>
      </c>
      <c r="I139" s="278" t="s">
        <v>598</v>
      </c>
      <c r="J139" s="278"/>
      <c r="K139" s="326"/>
    </row>
    <row r="140" s="1" customFormat="1" ht="15" customHeight="1">
      <c r="B140" s="323"/>
      <c r="C140" s="278" t="s">
        <v>599</v>
      </c>
      <c r="D140" s="278"/>
      <c r="E140" s="278"/>
      <c r="F140" s="301" t="s">
        <v>563</v>
      </c>
      <c r="G140" s="278"/>
      <c r="H140" s="278" t="s">
        <v>599</v>
      </c>
      <c r="I140" s="278" t="s">
        <v>598</v>
      </c>
      <c r="J140" s="278"/>
      <c r="K140" s="326"/>
    </row>
    <row r="141" s="1" customFormat="1" ht="15" customHeight="1">
      <c r="B141" s="323"/>
      <c r="C141" s="278" t="s">
        <v>41</v>
      </c>
      <c r="D141" s="278"/>
      <c r="E141" s="278"/>
      <c r="F141" s="301" t="s">
        <v>563</v>
      </c>
      <c r="G141" s="278"/>
      <c r="H141" s="278" t="s">
        <v>619</v>
      </c>
      <c r="I141" s="278" t="s">
        <v>598</v>
      </c>
      <c r="J141" s="278"/>
      <c r="K141" s="326"/>
    </row>
    <row r="142" s="1" customFormat="1" ht="15" customHeight="1">
      <c r="B142" s="323"/>
      <c r="C142" s="278" t="s">
        <v>620</v>
      </c>
      <c r="D142" s="278"/>
      <c r="E142" s="278"/>
      <c r="F142" s="301" t="s">
        <v>563</v>
      </c>
      <c r="G142" s="278"/>
      <c r="H142" s="278" t="s">
        <v>621</v>
      </c>
      <c r="I142" s="278" t="s">
        <v>598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622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557</v>
      </c>
      <c r="D148" s="293"/>
      <c r="E148" s="293"/>
      <c r="F148" s="293" t="s">
        <v>558</v>
      </c>
      <c r="G148" s="294"/>
      <c r="H148" s="293" t="s">
        <v>57</v>
      </c>
      <c r="I148" s="293" t="s">
        <v>60</v>
      </c>
      <c r="J148" s="293" t="s">
        <v>559</v>
      </c>
      <c r="K148" s="292"/>
    </row>
    <row r="149" s="1" customFormat="1" ht="17.25" customHeight="1">
      <c r="B149" s="290"/>
      <c r="C149" s="295" t="s">
        <v>560</v>
      </c>
      <c r="D149" s="295"/>
      <c r="E149" s="295"/>
      <c r="F149" s="296" t="s">
        <v>561</v>
      </c>
      <c r="G149" s="297"/>
      <c r="H149" s="295"/>
      <c r="I149" s="295"/>
      <c r="J149" s="295" t="s">
        <v>562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566</v>
      </c>
      <c r="D151" s="278"/>
      <c r="E151" s="278"/>
      <c r="F151" s="331" t="s">
        <v>563</v>
      </c>
      <c r="G151" s="278"/>
      <c r="H151" s="330" t="s">
        <v>603</v>
      </c>
      <c r="I151" s="330" t="s">
        <v>565</v>
      </c>
      <c r="J151" s="330">
        <v>120</v>
      </c>
      <c r="K151" s="326"/>
    </row>
    <row r="152" s="1" customFormat="1" ht="15" customHeight="1">
      <c r="B152" s="303"/>
      <c r="C152" s="330" t="s">
        <v>612</v>
      </c>
      <c r="D152" s="278"/>
      <c r="E152" s="278"/>
      <c r="F152" s="331" t="s">
        <v>563</v>
      </c>
      <c r="G152" s="278"/>
      <c r="H152" s="330" t="s">
        <v>623</v>
      </c>
      <c r="I152" s="330" t="s">
        <v>565</v>
      </c>
      <c r="J152" s="330" t="s">
        <v>614</v>
      </c>
      <c r="K152" s="326"/>
    </row>
    <row r="153" s="1" customFormat="1" ht="15" customHeight="1">
      <c r="B153" s="303"/>
      <c r="C153" s="330" t="s">
        <v>511</v>
      </c>
      <c r="D153" s="278"/>
      <c r="E153" s="278"/>
      <c r="F153" s="331" t="s">
        <v>563</v>
      </c>
      <c r="G153" s="278"/>
      <c r="H153" s="330" t="s">
        <v>624</v>
      </c>
      <c r="I153" s="330" t="s">
        <v>565</v>
      </c>
      <c r="J153" s="330" t="s">
        <v>614</v>
      </c>
      <c r="K153" s="326"/>
    </row>
    <row r="154" s="1" customFormat="1" ht="15" customHeight="1">
      <c r="B154" s="303"/>
      <c r="C154" s="330" t="s">
        <v>568</v>
      </c>
      <c r="D154" s="278"/>
      <c r="E154" s="278"/>
      <c r="F154" s="331" t="s">
        <v>569</v>
      </c>
      <c r="G154" s="278"/>
      <c r="H154" s="330" t="s">
        <v>603</v>
      </c>
      <c r="I154" s="330" t="s">
        <v>565</v>
      </c>
      <c r="J154" s="330">
        <v>50</v>
      </c>
      <c r="K154" s="326"/>
    </row>
    <row r="155" s="1" customFormat="1" ht="15" customHeight="1">
      <c r="B155" s="303"/>
      <c r="C155" s="330" t="s">
        <v>571</v>
      </c>
      <c r="D155" s="278"/>
      <c r="E155" s="278"/>
      <c r="F155" s="331" t="s">
        <v>563</v>
      </c>
      <c r="G155" s="278"/>
      <c r="H155" s="330" t="s">
        <v>603</v>
      </c>
      <c r="I155" s="330" t="s">
        <v>573</v>
      </c>
      <c r="J155" s="330"/>
      <c r="K155" s="326"/>
    </row>
    <row r="156" s="1" customFormat="1" ht="15" customHeight="1">
      <c r="B156" s="303"/>
      <c r="C156" s="330" t="s">
        <v>582</v>
      </c>
      <c r="D156" s="278"/>
      <c r="E156" s="278"/>
      <c r="F156" s="331" t="s">
        <v>569</v>
      </c>
      <c r="G156" s="278"/>
      <c r="H156" s="330" t="s">
        <v>603</v>
      </c>
      <c r="I156" s="330" t="s">
        <v>565</v>
      </c>
      <c r="J156" s="330">
        <v>50</v>
      </c>
      <c r="K156" s="326"/>
    </row>
    <row r="157" s="1" customFormat="1" ht="15" customHeight="1">
      <c r="B157" s="303"/>
      <c r="C157" s="330" t="s">
        <v>590</v>
      </c>
      <c r="D157" s="278"/>
      <c r="E157" s="278"/>
      <c r="F157" s="331" t="s">
        <v>569</v>
      </c>
      <c r="G157" s="278"/>
      <c r="H157" s="330" t="s">
        <v>603</v>
      </c>
      <c r="I157" s="330" t="s">
        <v>565</v>
      </c>
      <c r="J157" s="330">
        <v>50</v>
      </c>
      <c r="K157" s="326"/>
    </row>
    <row r="158" s="1" customFormat="1" ht="15" customHeight="1">
      <c r="B158" s="303"/>
      <c r="C158" s="330" t="s">
        <v>588</v>
      </c>
      <c r="D158" s="278"/>
      <c r="E158" s="278"/>
      <c r="F158" s="331" t="s">
        <v>569</v>
      </c>
      <c r="G158" s="278"/>
      <c r="H158" s="330" t="s">
        <v>603</v>
      </c>
      <c r="I158" s="330" t="s">
        <v>565</v>
      </c>
      <c r="J158" s="330">
        <v>50</v>
      </c>
      <c r="K158" s="326"/>
    </row>
    <row r="159" s="1" customFormat="1" ht="15" customHeight="1">
      <c r="B159" s="303"/>
      <c r="C159" s="330" t="s">
        <v>84</v>
      </c>
      <c r="D159" s="278"/>
      <c r="E159" s="278"/>
      <c r="F159" s="331" t="s">
        <v>563</v>
      </c>
      <c r="G159" s="278"/>
      <c r="H159" s="330" t="s">
        <v>625</v>
      </c>
      <c r="I159" s="330" t="s">
        <v>565</v>
      </c>
      <c r="J159" s="330" t="s">
        <v>626</v>
      </c>
      <c r="K159" s="326"/>
    </row>
    <row r="160" s="1" customFormat="1" ht="15" customHeight="1">
      <c r="B160" s="303"/>
      <c r="C160" s="330" t="s">
        <v>627</v>
      </c>
      <c r="D160" s="278"/>
      <c r="E160" s="278"/>
      <c r="F160" s="331" t="s">
        <v>563</v>
      </c>
      <c r="G160" s="278"/>
      <c r="H160" s="330" t="s">
        <v>628</v>
      </c>
      <c r="I160" s="330" t="s">
        <v>598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629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557</v>
      </c>
      <c r="D166" s="293"/>
      <c r="E166" s="293"/>
      <c r="F166" s="293" t="s">
        <v>558</v>
      </c>
      <c r="G166" s="335"/>
      <c r="H166" s="336" t="s">
        <v>57</v>
      </c>
      <c r="I166" s="336" t="s">
        <v>60</v>
      </c>
      <c r="J166" s="293" t="s">
        <v>559</v>
      </c>
      <c r="K166" s="270"/>
    </row>
    <row r="167" s="1" customFormat="1" ht="17.25" customHeight="1">
      <c r="B167" s="271"/>
      <c r="C167" s="295" t="s">
        <v>560</v>
      </c>
      <c r="D167" s="295"/>
      <c r="E167" s="295"/>
      <c r="F167" s="296" t="s">
        <v>561</v>
      </c>
      <c r="G167" s="337"/>
      <c r="H167" s="338"/>
      <c r="I167" s="338"/>
      <c r="J167" s="295" t="s">
        <v>562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566</v>
      </c>
      <c r="D169" s="278"/>
      <c r="E169" s="278"/>
      <c r="F169" s="301" t="s">
        <v>563</v>
      </c>
      <c r="G169" s="278"/>
      <c r="H169" s="278" t="s">
        <v>603</v>
      </c>
      <c r="I169" s="278" t="s">
        <v>565</v>
      </c>
      <c r="J169" s="278">
        <v>120</v>
      </c>
      <c r="K169" s="326"/>
    </row>
    <row r="170" s="1" customFormat="1" ht="15" customHeight="1">
      <c r="B170" s="303"/>
      <c r="C170" s="278" t="s">
        <v>612</v>
      </c>
      <c r="D170" s="278"/>
      <c r="E170" s="278"/>
      <c r="F170" s="301" t="s">
        <v>563</v>
      </c>
      <c r="G170" s="278"/>
      <c r="H170" s="278" t="s">
        <v>613</v>
      </c>
      <c r="I170" s="278" t="s">
        <v>565</v>
      </c>
      <c r="J170" s="278" t="s">
        <v>614</v>
      </c>
      <c r="K170" s="326"/>
    </row>
    <row r="171" s="1" customFormat="1" ht="15" customHeight="1">
      <c r="B171" s="303"/>
      <c r="C171" s="278" t="s">
        <v>511</v>
      </c>
      <c r="D171" s="278"/>
      <c r="E171" s="278"/>
      <c r="F171" s="301" t="s">
        <v>563</v>
      </c>
      <c r="G171" s="278"/>
      <c r="H171" s="278" t="s">
        <v>630</v>
      </c>
      <c r="I171" s="278" t="s">
        <v>565</v>
      </c>
      <c r="J171" s="278" t="s">
        <v>614</v>
      </c>
      <c r="K171" s="326"/>
    </row>
    <row r="172" s="1" customFormat="1" ht="15" customHeight="1">
      <c r="B172" s="303"/>
      <c r="C172" s="278" t="s">
        <v>568</v>
      </c>
      <c r="D172" s="278"/>
      <c r="E172" s="278"/>
      <c r="F172" s="301" t="s">
        <v>569</v>
      </c>
      <c r="G172" s="278"/>
      <c r="H172" s="278" t="s">
        <v>630</v>
      </c>
      <c r="I172" s="278" t="s">
        <v>565</v>
      </c>
      <c r="J172" s="278">
        <v>50</v>
      </c>
      <c r="K172" s="326"/>
    </row>
    <row r="173" s="1" customFormat="1" ht="15" customHeight="1">
      <c r="B173" s="303"/>
      <c r="C173" s="278" t="s">
        <v>571</v>
      </c>
      <c r="D173" s="278"/>
      <c r="E173" s="278"/>
      <c r="F173" s="301" t="s">
        <v>563</v>
      </c>
      <c r="G173" s="278"/>
      <c r="H173" s="278" t="s">
        <v>630</v>
      </c>
      <c r="I173" s="278" t="s">
        <v>573</v>
      </c>
      <c r="J173" s="278"/>
      <c r="K173" s="326"/>
    </row>
    <row r="174" s="1" customFormat="1" ht="15" customHeight="1">
      <c r="B174" s="303"/>
      <c r="C174" s="278" t="s">
        <v>582</v>
      </c>
      <c r="D174" s="278"/>
      <c r="E174" s="278"/>
      <c r="F174" s="301" t="s">
        <v>569</v>
      </c>
      <c r="G174" s="278"/>
      <c r="H174" s="278" t="s">
        <v>630</v>
      </c>
      <c r="I174" s="278" t="s">
        <v>565</v>
      </c>
      <c r="J174" s="278">
        <v>50</v>
      </c>
      <c r="K174" s="326"/>
    </row>
    <row r="175" s="1" customFormat="1" ht="15" customHeight="1">
      <c r="B175" s="303"/>
      <c r="C175" s="278" t="s">
        <v>590</v>
      </c>
      <c r="D175" s="278"/>
      <c r="E175" s="278"/>
      <c r="F175" s="301" t="s">
        <v>569</v>
      </c>
      <c r="G175" s="278"/>
      <c r="H175" s="278" t="s">
        <v>630</v>
      </c>
      <c r="I175" s="278" t="s">
        <v>565</v>
      </c>
      <c r="J175" s="278">
        <v>50</v>
      </c>
      <c r="K175" s="326"/>
    </row>
    <row r="176" s="1" customFormat="1" ht="15" customHeight="1">
      <c r="B176" s="303"/>
      <c r="C176" s="278" t="s">
        <v>588</v>
      </c>
      <c r="D176" s="278"/>
      <c r="E176" s="278"/>
      <c r="F176" s="301" t="s">
        <v>569</v>
      </c>
      <c r="G176" s="278"/>
      <c r="H176" s="278" t="s">
        <v>630</v>
      </c>
      <c r="I176" s="278" t="s">
        <v>565</v>
      </c>
      <c r="J176" s="278">
        <v>50</v>
      </c>
      <c r="K176" s="326"/>
    </row>
    <row r="177" s="1" customFormat="1" ht="15" customHeight="1">
      <c r="B177" s="303"/>
      <c r="C177" s="278" t="s">
        <v>96</v>
      </c>
      <c r="D177" s="278"/>
      <c r="E177" s="278"/>
      <c r="F177" s="301" t="s">
        <v>563</v>
      </c>
      <c r="G177" s="278"/>
      <c r="H177" s="278" t="s">
        <v>631</v>
      </c>
      <c r="I177" s="278" t="s">
        <v>632</v>
      </c>
      <c r="J177" s="278"/>
      <c r="K177" s="326"/>
    </row>
    <row r="178" s="1" customFormat="1" ht="15" customHeight="1">
      <c r="B178" s="303"/>
      <c r="C178" s="278" t="s">
        <v>60</v>
      </c>
      <c r="D178" s="278"/>
      <c r="E178" s="278"/>
      <c r="F178" s="301" t="s">
        <v>563</v>
      </c>
      <c r="G178" s="278"/>
      <c r="H178" s="278" t="s">
        <v>633</v>
      </c>
      <c r="I178" s="278" t="s">
        <v>634</v>
      </c>
      <c r="J178" s="278">
        <v>1</v>
      </c>
      <c r="K178" s="326"/>
    </row>
    <row r="179" s="1" customFormat="1" ht="15" customHeight="1">
      <c r="B179" s="303"/>
      <c r="C179" s="278" t="s">
        <v>56</v>
      </c>
      <c r="D179" s="278"/>
      <c r="E179" s="278"/>
      <c r="F179" s="301" t="s">
        <v>563</v>
      </c>
      <c r="G179" s="278"/>
      <c r="H179" s="278" t="s">
        <v>635</v>
      </c>
      <c r="I179" s="278" t="s">
        <v>565</v>
      </c>
      <c r="J179" s="278">
        <v>20</v>
      </c>
      <c r="K179" s="326"/>
    </row>
    <row r="180" s="1" customFormat="1" ht="15" customHeight="1">
      <c r="B180" s="303"/>
      <c r="C180" s="278" t="s">
        <v>57</v>
      </c>
      <c r="D180" s="278"/>
      <c r="E180" s="278"/>
      <c r="F180" s="301" t="s">
        <v>563</v>
      </c>
      <c r="G180" s="278"/>
      <c r="H180" s="278" t="s">
        <v>636</v>
      </c>
      <c r="I180" s="278" t="s">
        <v>565</v>
      </c>
      <c r="J180" s="278">
        <v>255</v>
      </c>
      <c r="K180" s="326"/>
    </row>
    <row r="181" s="1" customFormat="1" ht="15" customHeight="1">
      <c r="B181" s="303"/>
      <c r="C181" s="278" t="s">
        <v>97</v>
      </c>
      <c r="D181" s="278"/>
      <c r="E181" s="278"/>
      <c r="F181" s="301" t="s">
        <v>563</v>
      </c>
      <c r="G181" s="278"/>
      <c r="H181" s="278" t="s">
        <v>527</v>
      </c>
      <c r="I181" s="278" t="s">
        <v>565</v>
      </c>
      <c r="J181" s="278">
        <v>10</v>
      </c>
      <c r="K181" s="326"/>
    </row>
    <row r="182" s="1" customFormat="1" ht="15" customHeight="1">
      <c r="B182" s="303"/>
      <c r="C182" s="278" t="s">
        <v>98</v>
      </c>
      <c r="D182" s="278"/>
      <c r="E182" s="278"/>
      <c r="F182" s="301" t="s">
        <v>563</v>
      </c>
      <c r="G182" s="278"/>
      <c r="H182" s="278" t="s">
        <v>637</v>
      </c>
      <c r="I182" s="278" t="s">
        <v>598</v>
      </c>
      <c r="J182" s="278"/>
      <c r="K182" s="326"/>
    </row>
    <row r="183" s="1" customFormat="1" ht="15" customHeight="1">
      <c r="B183" s="303"/>
      <c r="C183" s="278" t="s">
        <v>638</v>
      </c>
      <c r="D183" s="278"/>
      <c r="E183" s="278"/>
      <c r="F183" s="301" t="s">
        <v>563</v>
      </c>
      <c r="G183" s="278"/>
      <c r="H183" s="278" t="s">
        <v>639</v>
      </c>
      <c r="I183" s="278" t="s">
        <v>598</v>
      </c>
      <c r="J183" s="278"/>
      <c r="K183" s="326"/>
    </row>
    <row r="184" s="1" customFormat="1" ht="15" customHeight="1">
      <c r="B184" s="303"/>
      <c r="C184" s="278" t="s">
        <v>627</v>
      </c>
      <c r="D184" s="278"/>
      <c r="E184" s="278"/>
      <c r="F184" s="301" t="s">
        <v>563</v>
      </c>
      <c r="G184" s="278"/>
      <c r="H184" s="278" t="s">
        <v>640</v>
      </c>
      <c r="I184" s="278" t="s">
        <v>598</v>
      </c>
      <c r="J184" s="278"/>
      <c r="K184" s="326"/>
    </row>
    <row r="185" s="1" customFormat="1" ht="15" customHeight="1">
      <c r="B185" s="303"/>
      <c r="C185" s="278" t="s">
        <v>100</v>
      </c>
      <c r="D185" s="278"/>
      <c r="E185" s="278"/>
      <c r="F185" s="301" t="s">
        <v>569</v>
      </c>
      <c r="G185" s="278"/>
      <c r="H185" s="278" t="s">
        <v>641</v>
      </c>
      <c r="I185" s="278" t="s">
        <v>565</v>
      </c>
      <c r="J185" s="278">
        <v>50</v>
      </c>
      <c r="K185" s="326"/>
    </row>
    <row r="186" s="1" customFormat="1" ht="15" customHeight="1">
      <c r="B186" s="303"/>
      <c r="C186" s="278" t="s">
        <v>642</v>
      </c>
      <c r="D186" s="278"/>
      <c r="E186" s="278"/>
      <c r="F186" s="301" t="s">
        <v>569</v>
      </c>
      <c r="G186" s="278"/>
      <c r="H186" s="278" t="s">
        <v>643</v>
      </c>
      <c r="I186" s="278" t="s">
        <v>644</v>
      </c>
      <c r="J186" s="278"/>
      <c r="K186" s="326"/>
    </row>
    <row r="187" s="1" customFormat="1" ht="15" customHeight="1">
      <c r="B187" s="303"/>
      <c r="C187" s="278" t="s">
        <v>645</v>
      </c>
      <c r="D187" s="278"/>
      <c r="E187" s="278"/>
      <c r="F187" s="301" t="s">
        <v>569</v>
      </c>
      <c r="G187" s="278"/>
      <c r="H187" s="278" t="s">
        <v>646</v>
      </c>
      <c r="I187" s="278" t="s">
        <v>644</v>
      </c>
      <c r="J187" s="278"/>
      <c r="K187" s="326"/>
    </row>
    <row r="188" s="1" customFormat="1" ht="15" customHeight="1">
      <c r="B188" s="303"/>
      <c r="C188" s="278" t="s">
        <v>647</v>
      </c>
      <c r="D188" s="278"/>
      <c r="E188" s="278"/>
      <c r="F188" s="301" t="s">
        <v>569</v>
      </c>
      <c r="G188" s="278"/>
      <c r="H188" s="278" t="s">
        <v>648</v>
      </c>
      <c r="I188" s="278" t="s">
        <v>644</v>
      </c>
      <c r="J188" s="278"/>
      <c r="K188" s="326"/>
    </row>
    <row r="189" s="1" customFormat="1" ht="15" customHeight="1">
      <c r="B189" s="303"/>
      <c r="C189" s="339" t="s">
        <v>649</v>
      </c>
      <c r="D189" s="278"/>
      <c r="E189" s="278"/>
      <c r="F189" s="301" t="s">
        <v>569</v>
      </c>
      <c r="G189" s="278"/>
      <c r="H189" s="278" t="s">
        <v>650</v>
      </c>
      <c r="I189" s="278" t="s">
        <v>651</v>
      </c>
      <c r="J189" s="340" t="s">
        <v>652</v>
      </c>
      <c r="K189" s="326"/>
    </row>
    <row r="190" s="1" customFormat="1" ht="15" customHeight="1">
      <c r="B190" s="303"/>
      <c r="C190" s="339" t="s">
        <v>45</v>
      </c>
      <c r="D190" s="278"/>
      <c r="E190" s="278"/>
      <c r="F190" s="301" t="s">
        <v>563</v>
      </c>
      <c r="G190" s="278"/>
      <c r="H190" s="275" t="s">
        <v>653</v>
      </c>
      <c r="I190" s="278" t="s">
        <v>654</v>
      </c>
      <c r="J190" s="278"/>
      <c r="K190" s="326"/>
    </row>
    <row r="191" s="1" customFormat="1" ht="15" customHeight="1">
      <c r="B191" s="303"/>
      <c r="C191" s="339" t="s">
        <v>655</v>
      </c>
      <c r="D191" s="278"/>
      <c r="E191" s="278"/>
      <c r="F191" s="301" t="s">
        <v>563</v>
      </c>
      <c r="G191" s="278"/>
      <c r="H191" s="278" t="s">
        <v>656</v>
      </c>
      <c r="I191" s="278" t="s">
        <v>598</v>
      </c>
      <c r="J191" s="278"/>
      <c r="K191" s="326"/>
    </row>
    <row r="192" s="1" customFormat="1" ht="15" customHeight="1">
      <c r="B192" s="303"/>
      <c r="C192" s="339" t="s">
        <v>657</v>
      </c>
      <c r="D192" s="278"/>
      <c r="E192" s="278"/>
      <c r="F192" s="301" t="s">
        <v>563</v>
      </c>
      <c r="G192" s="278"/>
      <c r="H192" s="278" t="s">
        <v>658</v>
      </c>
      <c r="I192" s="278" t="s">
        <v>598</v>
      </c>
      <c r="J192" s="278"/>
      <c r="K192" s="326"/>
    </row>
    <row r="193" s="1" customFormat="1" ht="15" customHeight="1">
      <c r="B193" s="303"/>
      <c r="C193" s="339" t="s">
        <v>659</v>
      </c>
      <c r="D193" s="278"/>
      <c r="E193" s="278"/>
      <c r="F193" s="301" t="s">
        <v>569</v>
      </c>
      <c r="G193" s="278"/>
      <c r="H193" s="278" t="s">
        <v>660</v>
      </c>
      <c r="I193" s="278" t="s">
        <v>598</v>
      </c>
      <c r="J193" s="278"/>
      <c r="K193" s="326"/>
    </row>
    <row r="194" s="1" customFormat="1" ht="15" customHeight="1">
      <c r="B194" s="332"/>
      <c r="C194" s="341"/>
      <c r="D194" s="312"/>
      <c r="E194" s="312"/>
      <c r="F194" s="312"/>
      <c r="G194" s="312"/>
      <c r="H194" s="312"/>
      <c r="I194" s="312"/>
      <c r="J194" s="312"/>
      <c r="K194" s="333"/>
    </row>
    <row r="195" s="1" customFormat="1" ht="18.75" customHeight="1">
      <c r="B195" s="314"/>
      <c r="C195" s="324"/>
      <c r="D195" s="324"/>
      <c r="E195" s="324"/>
      <c r="F195" s="334"/>
      <c r="G195" s="324"/>
      <c r="H195" s="324"/>
      <c r="I195" s="324"/>
      <c r="J195" s="324"/>
      <c r="K195" s="314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="1" customFormat="1" ht="13.5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="1" customFormat="1" ht="21">
      <c r="B199" s="268"/>
      <c r="C199" s="269" t="s">
        <v>661</v>
      </c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5.5" customHeight="1">
      <c r="B200" s="268"/>
      <c r="C200" s="342" t="s">
        <v>662</v>
      </c>
      <c r="D200" s="342"/>
      <c r="E200" s="342"/>
      <c r="F200" s="342" t="s">
        <v>663</v>
      </c>
      <c r="G200" s="343"/>
      <c r="H200" s="342" t="s">
        <v>664</v>
      </c>
      <c r="I200" s="342"/>
      <c r="J200" s="342"/>
      <c r="K200" s="270"/>
    </row>
    <row r="201" s="1" customFormat="1" ht="5.25" customHeight="1">
      <c r="B201" s="303"/>
      <c r="C201" s="298"/>
      <c r="D201" s="298"/>
      <c r="E201" s="298"/>
      <c r="F201" s="298"/>
      <c r="G201" s="324"/>
      <c r="H201" s="298"/>
      <c r="I201" s="298"/>
      <c r="J201" s="298"/>
      <c r="K201" s="326"/>
    </row>
    <row r="202" s="1" customFormat="1" ht="15" customHeight="1">
      <c r="B202" s="303"/>
      <c r="C202" s="278" t="s">
        <v>654</v>
      </c>
      <c r="D202" s="278"/>
      <c r="E202" s="278"/>
      <c r="F202" s="301" t="s">
        <v>46</v>
      </c>
      <c r="G202" s="278"/>
      <c r="H202" s="278" t="s">
        <v>665</v>
      </c>
      <c r="I202" s="278"/>
      <c r="J202" s="278"/>
      <c r="K202" s="326"/>
    </row>
    <row r="203" s="1" customFormat="1" ht="15" customHeight="1">
      <c r="B203" s="303"/>
      <c r="C203" s="278"/>
      <c r="D203" s="278"/>
      <c r="E203" s="278"/>
      <c r="F203" s="301" t="s">
        <v>47</v>
      </c>
      <c r="G203" s="278"/>
      <c r="H203" s="278" t="s">
        <v>666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50</v>
      </c>
      <c r="G204" s="278"/>
      <c r="H204" s="278" t="s">
        <v>667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48</v>
      </c>
      <c r="G205" s="278"/>
      <c r="H205" s="278" t="s">
        <v>668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49</v>
      </c>
      <c r="G206" s="278"/>
      <c r="H206" s="278" t="s">
        <v>669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/>
      <c r="G207" s="278"/>
      <c r="H207" s="278"/>
      <c r="I207" s="278"/>
      <c r="J207" s="278"/>
      <c r="K207" s="326"/>
    </row>
    <row r="208" s="1" customFormat="1" ht="15" customHeight="1">
      <c r="B208" s="303"/>
      <c r="C208" s="278" t="s">
        <v>610</v>
      </c>
      <c r="D208" s="278"/>
      <c r="E208" s="278"/>
      <c r="F208" s="301" t="s">
        <v>79</v>
      </c>
      <c r="G208" s="278"/>
      <c r="H208" s="278" t="s">
        <v>670</v>
      </c>
      <c r="I208" s="278"/>
      <c r="J208" s="278"/>
      <c r="K208" s="326"/>
    </row>
    <row r="209" s="1" customFormat="1" ht="15" customHeight="1">
      <c r="B209" s="303"/>
      <c r="C209" s="278"/>
      <c r="D209" s="278"/>
      <c r="E209" s="278"/>
      <c r="F209" s="301" t="s">
        <v>505</v>
      </c>
      <c r="G209" s="278"/>
      <c r="H209" s="278" t="s">
        <v>506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503</v>
      </c>
      <c r="G210" s="278"/>
      <c r="H210" s="278" t="s">
        <v>671</v>
      </c>
      <c r="I210" s="278"/>
      <c r="J210" s="278"/>
      <c r="K210" s="326"/>
    </row>
    <row r="211" s="1" customFormat="1" ht="15" customHeight="1">
      <c r="B211" s="344"/>
      <c r="C211" s="278"/>
      <c r="D211" s="278"/>
      <c r="E211" s="278"/>
      <c r="F211" s="301" t="s">
        <v>507</v>
      </c>
      <c r="G211" s="339"/>
      <c r="H211" s="330" t="s">
        <v>508</v>
      </c>
      <c r="I211" s="330"/>
      <c r="J211" s="330"/>
      <c r="K211" s="345"/>
    </row>
    <row r="212" s="1" customFormat="1" ht="15" customHeight="1">
      <c r="B212" s="344"/>
      <c r="C212" s="278"/>
      <c r="D212" s="278"/>
      <c r="E212" s="278"/>
      <c r="F212" s="301" t="s">
        <v>509</v>
      </c>
      <c r="G212" s="339"/>
      <c r="H212" s="330" t="s">
        <v>672</v>
      </c>
      <c r="I212" s="330"/>
      <c r="J212" s="330"/>
      <c r="K212" s="345"/>
    </row>
    <row r="213" s="1" customFormat="1" ht="15" customHeight="1">
      <c r="B213" s="344"/>
      <c r="C213" s="278"/>
      <c r="D213" s="278"/>
      <c r="E213" s="278"/>
      <c r="F213" s="301"/>
      <c r="G213" s="339"/>
      <c r="H213" s="330"/>
      <c r="I213" s="330"/>
      <c r="J213" s="330"/>
      <c r="K213" s="345"/>
    </row>
    <row r="214" s="1" customFormat="1" ht="15" customHeight="1">
      <c r="B214" s="344"/>
      <c r="C214" s="278" t="s">
        <v>634</v>
      </c>
      <c r="D214" s="278"/>
      <c r="E214" s="278"/>
      <c r="F214" s="301">
        <v>1</v>
      </c>
      <c r="G214" s="339"/>
      <c r="H214" s="330" t="s">
        <v>673</v>
      </c>
      <c r="I214" s="330"/>
      <c r="J214" s="330"/>
      <c r="K214" s="345"/>
    </row>
    <row r="215" s="1" customFormat="1" ht="15" customHeight="1">
      <c r="B215" s="344"/>
      <c r="C215" s="278"/>
      <c r="D215" s="278"/>
      <c r="E215" s="278"/>
      <c r="F215" s="301">
        <v>2</v>
      </c>
      <c r="G215" s="339"/>
      <c r="H215" s="330" t="s">
        <v>674</v>
      </c>
      <c r="I215" s="330"/>
      <c r="J215" s="330"/>
      <c r="K215" s="345"/>
    </row>
    <row r="216" s="1" customFormat="1" ht="15" customHeight="1">
      <c r="B216" s="344"/>
      <c r="C216" s="278"/>
      <c r="D216" s="278"/>
      <c r="E216" s="278"/>
      <c r="F216" s="301">
        <v>3</v>
      </c>
      <c r="G216" s="339"/>
      <c r="H216" s="330" t="s">
        <v>675</v>
      </c>
      <c r="I216" s="330"/>
      <c r="J216" s="330"/>
      <c r="K216" s="345"/>
    </row>
    <row r="217" s="1" customFormat="1" ht="15" customHeight="1">
      <c r="B217" s="344"/>
      <c r="C217" s="278"/>
      <c r="D217" s="278"/>
      <c r="E217" s="278"/>
      <c r="F217" s="301">
        <v>4</v>
      </c>
      <c r="G217" s="339"/>
      <c r="H217" s="330" t="s">
        <v>676</v>
      </c>
      <c r="I217" s="330"/>
      <c r="J217" s="330"/>
      <c r="K217" s="345"/>
    </row>
    <row r="218" s="1" customFormat="1" ht="12.75" customHeight="1">
      <c r="B218" s="346"/>
      <c r="C218" s="347"/>
      <c r="D218" s="347"/>
      <c r="E218" s="347"/>
      <c r="F218" s="347"/>
      <c r="G218" s="347"/>
      <c r="H218" s="347"/>
      <c r="I218" s="347"/>
      <c r="J218" s="347"/>
      <c r="K218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LAPTOP-1JLMHHIG\vozabal</dc:creator>
  <cp:lastModifiedBy>LAPTOP-1JLMHHIG\vozabal</cp:lastModifiedBy>
  <dcterms:created xsi:type="dcterms:W3CDTF">2021-12-16T08:27:55Z</dcterms:created>
  <dcterms:modified xsi:type="dcterms:W3CDTF">2021-12-16T08:27:59Z</dcterms:modified>
</cp:coreProperties>
</file>